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635" activeTab="0"/>
  </bookViews>
  <sheets>
    <sheet name="DP IIA 2022" sheetId="1" r:id="rId1"/>
  </sheets>
  <definedNames>
    <definedName name="_xlnm.Print_Area" localSheetId="0">'DP IIA 2022'!$A$1:$L$519</definedName>
    <definedName name="_xlnm.Print_Titles" localSheetId="0">'DP IIA 2022'!$1:$7</definedName>
  </definedNames>
  <calcPr fullCalcOnLoad="1"/>
</workbook>
</file>

<file path=xl/sharedStrings.xml><?xml version="1.0" encoding="utf-8"?>
<sst xmlns="http://schemas.openxmlformats.org/spreadsheetml/2006/main" count="1386" uniqueCount="1049">
  <si>
    <t>РЕПУБЛИКЕ СРБИЈЕ</t>
  </si>
  <si>
    <t>ПРОСЕЧАН ГОДИШЊИ ДНЕВНИ САОБРАЋАЈ - ПГДС</t>
  </si>
  <si>
    <t>граница АПВ (Нова Пазова) - Батајница</t>
  </si>
  <si>
    <t>Стара Пазова (центар) - граница АПВ (Нова Пазова)</t>
  </si>
  <si>
    <t>петља Ниш север - петља Трупале</t>
  </si>
  <si>
    <t>Прокупље (Вукања) - Прокупље</t>
  </si>
  <si>
    <t>Број пута: 100</t>
  </si>
  <si>
    <t>граница МАЂ/СРБ (Хоргош 2) - Хоргош (пут A1)</t>
  </si>
  <si>
    <t>Хоргош (Кањижа) - Бачки Виногради</t>
  </si>
  <si>
    <t>Бачки Виногради - петља Суботица север</t>
  </si>
  <si>
    <t>Суботица (Б.Топола) - Стари Жедник</t>
  </si>
  <si>
    <t>Стари Жедник - Бачка Топола (Бачки Соколац)</t>
  </si>
  <si>
    <t>Бачка Топола (Торњош) - Фекетић (Врбас)</t>
  </si>
  <si>
    <t>Фекетић (Врбас) - петља Фекетић</t>
  </si>
  <si>
    <t>петља Фекетић - Србобран (Фекетић)</t>
  </si>
  <si>
    <t>Србобран (Фекетић) - Србобран (Турија)</t>
  </si>
  <si>
    <t>Србобран (Турија) - Сириг (Змајево)</t>
  </si>
  <si>
    <t>Сириг (Змајево) - Сириг (Темерин)</t>
  </si>
  <si>
    <t>Сириг (Темерин) - Нови Сад (Темерин)</t>
  </si>
  <si>
    <t>Нови Сад (Темерин) - петља Нови Сад центар</t>
  </si>
  <si>
    <t>петља Нови Сад центар - Нови Сад (Сириг)</t>
  </si>
  <si>
    <t>Марадик (Бешка) - Марадик (веза са А1)</t>
  </si>
  <si>
    <t>Марадик (веза са А1) - Инђија (Нови Карловци)</t>
  </si>
  <si>
    <t>Инђија (Нови Карловци) - Инђија (Путинци)</t>
  </si>
  <si>
    <t>Инђија (Путинци) - Стара Пазова (центар)</t>
  </si>
  <si>
    <t>Батајница - петља Батајница</t>
  </si>
  <si>
    <t>Сентандрејски пут (100) - Сентандрејски пут (12)</t>
  </si>
  <si>
    <t>Број пута: 102</t>
  </si>
  <si>
    <t>Број пута: 107</t>
  </si>
  <si>
    <t>Број пута: 108</t>
  </si>
  <si>
    <t>Број пута: 112</t>
  </si>
  <si>
    <t>Број пута: 116</t>
  </si>
  <si>
    <t>Број пута: 117</t>
  </si>
  <si>
    <t>Број пута: 118</t>
  </si>
  <si>
    <t>Број пута: 119</t>
  </si>
  <si>
    <t>Број пута: 120</t>
  </si>
  <si>
    <t>Број пута: 121</t>
  </si>
  <si>
    <t>Број пута: 122</t>
  </si>
  <si>
    <t>Број пута: 123</t>
  </si>
  <si>
    <t>Број пута: 126</t>
  </si>
  <si>
    <t>Број пута: 127</t>
  </si>
  <si>
    <t>Број пута: 129</t>
  </si>
  <si>
    <t>Број пута: 130</t>
  </si>
  <si>
    <t>Број пута: 132</t>
  </si>
  <si>
    <t>Број пута: 133</t>
  </si>
  <si>
    <t>Број пута: 134</t>
  </si>
  <si>
    <t>Број пута: 136</t>
  </si>
  <si>
    <t>Број пута: 137</t>
  </si>
  <si>
    <t>Број пута: 139</t>
  </si>
  <si>
    <t>Број пута: 141</t>
  </si>
  <si>
    <t>Број пута: 144</t>
  </si>
  <si>
    <t>Број пута: 147</t>
  </si>
  <si>
    <t>Број пута: 148</t>
  </si>
  <si>
    <t>Број пута: 149</t>
  </si>
  <si>
    <t>Број пута: 150</t>
  </si>
  <si>
    <t>Број пута: 151</t>
  </si>
  <si>
    <t>Број пута: 152</t>
  </si>
  <si>
    <t>Број пута: 153</t>
  </si>
  <si>
    <t>Ратково (Бач) - Ратково (Деспотово)</t>
  </si>
  <si>
    <t>Ратково (Деспотово) - Деспотово (Ратково)</t>
  </si>
  <si>
    <t>Деспотово (Ратково) - Деспотово (Змајево)</t>
  </si>
  <si>
    <t>Деспотово (Змајево) - Змајево (Врбас)</t>
  </si>
  <si>
    <t>Змајево (Врбас) - Змајево (Руменка)</t>
  </si>
  <si>
    <t>Змајево (Руменка) - петља Сириг</t>
  </si>
  <si>
    <t>Фекетић (Врбас) - Врбас (Фекетић)</t>
  </si>
  <si>
    <t>Врбас (Фекетић) - Врбас (Змајево)</t>
  </si>
  <si>
    <t>Врбас (Змајево) - Змајево (Врбас)</t>
  </si>
  <si>
    <t>Змајево (Руменка) - Руменка</t>
  </si>
  <si>
    <t>Бачка Топола (Кула) - Кула (Бачка Топола)</t>
  </si>
  <si>
    <t>Кула (Бачка Топола) - Кула (Оџаци)</t>
  </si>
  <si>
    <t>Кула (Оџаци) - Савино Село</t>
  </si>
  <si>
    <t>Б. Топола (Бачки Соколац) - Бачка Топола (Торњош)</t>
  </si>
  <si>
    <t>Број пута: 154</t>
  </si>
  <si>
    <t>Број пута: 155</t>
  </si>
  <si>
    <t>Број пута: 156</t>
  </si>
  <si>
    <t>Број пута: 157</t>
  </si>
  <si>
    <t>Број пута: 158</t>
  </si>
  <si>
    <t>Број пута: 159</t>
  </si>
  <si>
    <t>Број пута: 160</t>
  </si>
  <si>
    <t>Број пута: 161</t>
  </si>
  <si>
    <t>Број пута: 165</t>
  </si>
  <si>
    <t>Број пута: 170</t>
  </si>
  <si>
    <t>Број пута: 171</t>
  </si>
  <si>
    <t>Број пута: 173</t>
  </si>
  <si>
    <t>Број пута: 175</t>
  </si>
  <si>
    <t>Број пута: 177</t>
  </si>
  <si>
    <t>Број пута: 179</t>
  </si>
  <si>
    <t>Број пута: 180</t>
  </si>
  <si>
    <t>Број пута: 181</t>
  </si>
  <si>
    <t>Број пута: 183</t>
  </si>
  <si>
    <t>Број пута: 184</t>
  </si>
  <si>
    <t>Број пута: 186</t>
  </si>
  <si>
    <t>Број пута: 190</t>
  </si>
  <si>
    <t>Број пута: 191</t>
  </si>
  <si>
    <t>Број пута: 207</t>
  </si>
  <si>
    <t>Број пута: 208</t>
  </si>
  <si>
    <t>Број пута: 209</t>
  </si>
  <si>
    <t>Број пута: 210</t>
  </si>
  <si>
    <t>Број пута: 211</t>
  </si>
  <si>
    <t>Број пута: 216</t>
  </si>
  <si>
    <t>Број пута: 217</t>
  </si>
  <si>
    <t>Број пута: 224</t>
  </si>
  <si>
    <t>Број пута: 225</t>
  </si>
  <si>
    <t>Број пута: 226</t>
  </si>
  <si>
    <t>Број пута: 231</t>
  </si>
  <si>
    <t>Број пута: 233</t>
  </si>
  <si>
    <t>Број пута: 258</t>
  </si>
  <si>
    <t>Број пута: 259</t>
  </si>
  <si>
    <t>граница ХР/СРБ (Шид) - Шид</t>
  </si>
  <si>
    <t>Шид - Кукујевци</t>
  </si>
  <si>
    <t>Кукујевци - Кузмин (веза са А3)</t>
  </si>
  <si>
    <t>Кузмин (веза са А3) - Кузмин (Ср.Митровица)</t>
  </si>
  <si>
    <t>Кузмин (Ср.Митровица) - Ср.Митровица (Манђелос)</t>
  </si>
  <si>
    <t>Ср.Митровица (Манђелос) - Ср. Митровица (Јарак)</t>
  </si>
  <si>
    <t>Ср. Митровица (Јарак) - Рума (Велики Радинци)</t>
  </si>
  <si>
    <t>Рума (Велики Радинци) - Рума (Вогањ)</t>
  </si>
  <si>
    <t>Рума (Вогањ) - Рума (Пећинци)</t>
  </si>
  <si>
    <t>Рума (Пећинци) - Пећинци (веза са А3)</t>
  </si>
  <si>
    <t>Нови Бечеј (Башаид) - Башаид (Нови Бечеј)</t>
  </si>
  <si>
    <t>Башаид (Нови Бечеј) - Башаид (Торда)</t>
  </si>
  <si>
    <t>Башаид (Торда) - Банатско Карађорђево</t>
  </si>
  <si>
    <t>Житиште - Торак</t>
  </si>
  <si>
    <t>Торак - Српски Итебеј</t>
  </si>
  <si>
    <t>граница ХР/СРБ (Нештин) - Нештин</t>
  </si>
  <si>
    <t>Нештин - Свилош (Дунав)</t>
  </si>
  <si>
    <t>Свилош (Дунав) - Раковац</t>
  </si>
  <si>
    <t>Нови Бечеј (Меленци) - Меленци</t>
  </si>
  <si>
    <t>Бачко Ново Село - Бач</t>
  </si>
  <si>
    <t>Бач - Ратково  (Бач)</t>
  </si>
  <si>
    <t>Инђија (Нови Карловци) - Инђија (веза са А1)</t>
  </si>
  <si>
    <t>Инђија (веза са А1) - Стари Сланкамен</t>
  </si>
  <si>
    <t>Путинци - Голубинци</t>
  </si>
  <si>
    <t>Голубинци - Стара Пазова (центар)</t>
  </si>
  <si>
    <t>Стара Пазова (центар) - петља Стара Пазова</t>
  </si>
  <si>
    <t>петља Стара Пазова - Стари Бановци</t>
  </si>
  <si>
    <t>Каћ - Шајкаш</t>
  </si>
  <si>
    <t>Шајкаш - Перлез (Тител)</t>
  </si>
  <si>
    <t>Перлез (Ковачица) - Ковачица (ЈНА)</t>
  </si>
  <si>
    <t>Ковачица (ЈНА) - Падина (центар)</t>
  </si>
  <si>
    <t>Падина (центар) - Самош</t>
  </si>
  <si>
    <t>Самош - Неузина (Сечањ)</t>
  </si>
  <si>
    <t>Неузина (Сечањ) - Сечањ (Неузина)</t>
  </si>
  <si>
    <t>Сечањ (Неузина) - Сечањ (Јаша Томић)</t>
  </si>
  <si>
    <t>Сечањ (Јаша Томоћ) - Јаша Томић</t>
  </si>
  <si>
    <t>Јаша Томић - граница СРБ/РУМ (Јаша Томић)</t>
  </si>
  <si>
    <t>Ечка - Ковачица (ЈНА)</t>
  </si>
  <si>
    <t>Ковачица (ЈНА) - Јабучки Рит</t>
  </si>
  <si>
    <t>Јабучки Рит - Панчево (Ковачица)</t>
  </si>
  <si>
    <t>Пландиште - Алибунар (центар)</t>
  </si>
  <si>
    <t>Алибунар (центар) - Алибунар (Пландиште)</t>
  </si>
  <si>
    <t>Уљма - Стража</t>
  </si>
  <si>
    <t>Ковин (Делиблато) - Врачев Гај</t>
  </si>
  <si>
    <t>Врачев Гај - Бела Црква</t>
  </si>
  <si>
    <t>Мајур - Богатић (Мајур)</t>
  </si>
  <si>
    <t>Шабац (Јевремовац) - Волујац</t>
  </si>
  <si>
    <t>Волујац - Текериш (Чокешина)</t>
  </si>
  <si>
    <t>Текериш (Чокешина) - Текериш (Трбосиље)</t>
  </si>
  <si>
    <t>Текериш (Трбосиље) - Завлака (Текериш)</t>
  </si>
  <si>
    <t>Завлака (Мојковић) - Мојковић</t>
  </si>
  <si>
    <t>Мојковић - Крупањ</t>
  </si>
  <si>
    <t>Крупањ - Крупањ (Шљивова)</t>
  </si>
  <si>
    <t>Коренита - Столице</t>
  </si>
  <si>
    <t>Столице - Крупањ</t>
  </si>
  <si>
    <t>Дебрц - Бањани (Дебрц)</t>
  </si>
  <si>
    <t>Бањани (Дебрц) - Бањани (Уб)</t>
  </si>
  <si>
    <t>Бањани (Уб) - Уб</t>
  </si>
  <si>
    <t>Велико Поље - Стублине</t>
  </si>
  <si>
    <t xml:space="preserve">Стублине - Уб </t>
  </si>
  <si>
    <t>Уб  - Уб (Стубленица)</t>
  </si>
  <si>
    <t>Уб (Стубленица) - Уб (Дупљај)</t>
  </si>
  <si>
    <t>Уб (Дупљај) - Словац</t>
  </si>
  <si>
    <t>Липовичка шума (Барајево) - Барајево (Баћевац)</t>
  </si>
  <si>
    <t>Барајево (Баћевац) - Барајево (Лисовић)</t>
  </si>
  <si>
    <t>Барајево (Лисовић) - Дучина (Сибница)</t>
  </si>
  <si>
    <t>Дучина (Сибница) - Дучина</t>
  </si>
  <si>
    <t>Дучина - Космај (Сопот)</t>
  </si>
  <si>
    <t>Космај (Сопот) - Космај (Рогача)</t>
  </si>
  <si>
    <t xml:space="preserve">Космај (Рогача) - Младеновац </t>
  </si>
  <si>
    <t>Младеновац  - Младеновац (Селевац)</t>
  </si>
  <si>
    <t xml:space="preserve">Смедеревска Паланка (Придворице) - Стојачак </t>
  </si>
  <si>
    <t>Стојачак  - Велика Плана</t>
  </si>
  <si>
    <t>Велика Плана - Велика Плана (веза са А1)</t>
  </si>
  <si>
    <t>Велика Плана (веза са А1) - Велика Плана (Жабари)</t>
  </si>
  <si>
    <t>Велика Плана (Жабари) - Жабари</t>
  </si>
  <si>
    <t>Жабари - Жабари (Породин)</t>
  </si>
  <si>
    <t>Жабари (Породин) - Бошњак (Велики Поповац)</t>
  </si>
  <si>
    <t>Мало Црниће - Рашанац</t>
  </si>
  <si>
    <t>Рашанац - Петровац на Млави (Кнежица)</t>
  </si>
  <si>
    <t xml:space="preserve">Петровац на Млави (Кнежица) - Петровац на Млави </t>
  </si>
  <si>
    <t>Петровац на Млави (Мало Лаоле) - Крепољин</t>
  </si>
  <si>
    <t>Крепољин - Жагубица</t>
  </si>
  <si>
    <t xml:space="preserve">Жагубица - Борско Језеро </t>
  </si>
  <si>
    <t>Борско Језеро  - Брестовачка Бања</t>
  </si>
  <si>
    <t>Брестовачка Бања - Брестовац</t>
  </si>
  <si>
    <t>Поречки мост (Мосна) - Клокочевац</t>
  </si>
  <si>
    <t>Ваљево (Јовања) - Седлари</t>
  </si>
  <si>
    <t>Седлари - Рогачица (Дебело брдо)</t>
  </si>
  <si>
    <t>Рогачица (Бајина Башта) - Бајина Башта (Дуб)</t>
  </si>
  <si>
    <t xml:space="preserve">Бајина Башта (Дуб) - Бајина Башта </t>
  </si>
  <si>
    <t>Бајина Башта  - Бајина Башта (Манастир Рача)</t>
  </si>
  <si>
    <t>Бајина Башта (Манастир Рача) - Калуђерске Баре</t>
  </si>
  <si>
    <t>Калуђерске Баре - Кремна (Тара)</t>
  </si>
  <si>
    <t>Дуб - Бајина Башта (Дуб)</t>
  </si>
  <si>
    <t>Кремна - Дубци</t>
  </si>
  <si>
    <t>Жупањац - Боговађа</t>
  </si>
  <si>
    <t>Боговађа - Маљевић</t>
  </si>
  <si>
    <t>Маљевић - Мионица (Маљевић)</t>
  </si>
  <si>
    <t xml:space="preserve">Мионица  - Брежђе </t>
  </si>
  <si>
    <t>Брежђе  - Дивчибаре</t>
  </si>
  <si>
    <t>Дивчибаре - Каона</t>
  </si>
  <si>
    <t>Горњи Милановац (Неваде) - Баре</t>
  </si>
  <si>
    <t>Баре - Крагујевац (Дивостин)</t>
  </si>
  <si>
    <t>Чачак (Дракчићи) - Дракчићи</t>
  </si>
  <si>
    <t>Дракчићи - Краљево (Јарчујак)</t>
  </si>
  <si>
    <t>Чачак (Гуча) - Гуча (Турица)</t>
  </si>
  <si>
    <t>Гуча (Турица) - Гуча (Каона)</t>
  </si>
  <si>
    <t>Кратовска Стена - Лучани</t>
  </si>
  <si>
    <t>Лучани - Лис</t>
  </si>
  <si>
    <t>Лис - Гуча (Турица)</t>
  </si>
  <si>
    <t>Гуча (Каона) - Каона (Горњи Дубац)</t>
  </si>
  <si>
    <t>Каона (Горњи Дубац) - Дракчићи</t>
  </si>
  <si>
    <t>Крагујевац - Горња Сабанта</t>
  </si>
  <si>
    <t>Горња Сабанта - Рековац</t>
  </si>
  <si>
    <t>Рековац - Течић</t>
  </si>
  <si>
    <t>Течић - Белушић (Лоћика)</t>
  </si>
  <si>
    <t>Биљановац - Јошаничка Бања</t>
  </si>
  <si>
    <t>Јошаничка Бања - Грчак</t>
  </si>
  <si>
    <t>Грчак - Ботурићи</t>
  </si>
  <si>
    <t>Витково - Кошеви</t>
  </si>
  <si>
    <t>Гоч - Грчак</t>
  </si>
  <si>
    <t>Ботурићи - Брус (Брзеће)</t>
  </si>
  <si>
    <t>Брус (Брзеће) - Брус</t>
  </si>
  <si>
    <t>Брус - Разбојна</t>
  </si>
  <si>
    <t>Ратина - Краљево (Берановац)</t>
  </si>
  <si>
    <t>Јошаничка Бања - Копаоник</t>
  </si>
  <si>
    <t>Брус (Брзеће) - Брзеће</t>
  </si>
  <si>
    <t>Брзеће - Копаоник</t>
  </si>
  <si>
    <t>Клисурица - Прокупље (Вукања)</t>
  </si>
  <si>
    <t>Прокупље - Прокупље (Житорађа)</t>
  </si>
  <si>
    <t>Прокупље (Житорађа) - Житорађа</t>
  </si>
  <si>
    <t>Житорађа - петља Дољевац</t>
  </si>
  <si>
    <t>Вукања - Алексинац</t>
  </si>
  <si>
    <t>Алексинац - Алексинац (веза са А1)</t>
  </si>
  <si>
    <t>Алексинац (веза са А1) - Алексинац (Сокобања)</t>
  </si>
  <si>
    <t>Алексинац (Сокобања) - Жучковац</t>
  </si>
  <si>
    <t>Жучковац - Сокобања</t>
  </si>
  <si>
    <t>Сокобања - Сокобања (Бољевац)</t>
  </si>
  <si>
    <t>Сокобања (Бољевац) - Књажевац (Глоговац)</t>
  </si>
  <si>
    <t>01302</t>
  </si>
  <si>
    <t>01306</t>
  </si>
  <si>
    <t>01314</t>
  </si>
  <si>
    <t>01508</t>
  </si>
  <si>
    <t>01517</t>
  </si>
  <si>
    <t>01803</t>
  </si>
  <si>
    <t>02107</t>
  </si>
  <si>
    <t>гр. МАЂ/СРБ (Ђала) - Нови Кнежевац (Б.Аранђелово)</t>
  </si>
  <si>
    <t>02207</t>
  </si>
  <si>
    <t>02706</t>
  </si>
  <si>
    <t>02734</t>
  </si>
  <si>
    <t>02804</t>
  </si>
  <si>
    <t>петља Лесковац центар - Лесковац (Власотинце)</t>
  </si>
  <si>
    <t>Лесковац (Власотинце) - Ораовица</t>
  </si>
  <si>
    <t>Предејане - Предејане (веза са А1)</t>
  </si>
  <si>
    <t>Предејане (веза са А1) - Владичин Хан (Грамађе)</t>
  </si>
  <si>
    <t>Грамађе - Ранутовац</t>
  </si>
  <si>
    <t>Ранутовац - Врање (веза са А1)</t>
  </si>
  <si>
    <t>Врање (веза са А1) - петља Врање југ</t>
  </si>
  <si>
    <t>петља Врање југ - Давидовац</t>
  </si>
  <si>
    <t>Давидовац - Бујановац (веза са А1)</t>
  </si>
  <si>
    <t>Бујановац (веза са А1) - Бујановац</t>
  </si>
  <si>
    <t>Бујановац - Чукарка</t>
  </si>
  <si>
    <t>10001</t>
  </si>
  <si>
    <t>10002</t>
  </si>
  <si>
    <t>10003</t>
  </si>
  <si>
    <t>10007</t>
  </si>
  <si>
    <t>10008</t>
  </si>
  <si>
    <t>10009</t>
  </si>
  <si>
    <t>10010</t>
  </si>
  <si>
    <t>Малча (пут 259) - Ниш (Нишка Бања)</t>
  </si>
  <si>
    <t>Ниш (Нишка Бања) - Црвена Река</t>
  </si>
  <si>
    <t>Суково - Димитровград</t>
  </si>
  <si>
    <t>Димитровград - петља Градина</t>
  </si>
  <si>
    <t>15823</t>
  </si>
  <si>
    <t>15824</t>
  </si>
  <si>
    <t>15825</t>
  </si>
  <si>
    <t>15826</t>
  </si>
  <si>
    <t>15827</t>
  </si>
  <si>
    <t>15901</t>
  </si>
  <si>
    <t>16001</t>
  </si>
  <si>
    <t>16002</t>
  </si>
  <si>
    <t>16003</t>
  </si>
  <si>
    <t>16004</t>
  </si>
  <si>
    <t>16005</t>
  </si>
  <si>
    <t>16006</t>
  </si>
  <si>
    <t>16007</t>
  </si>
  <si>
    <t>16008</t>
  </si>
  <si>
    <t>16009</t>
  </si>
  <si>
    <t>16102</t>
  </si>
  <si>
    <t>16103</t>
  </si>
  <si>
    <t>16104</t>
  </si>
  <si>
    <t>16105</t>
  </si>
  <si>
    <t>16106</t>
  </si>
  <si>
    <t>16107</t>
  </si>
  <si>
    <t>16108</t>
  </si>
  <si>
    <t>16109</t>
  </si>
  <si>
    <t>16110</t>
  </si>
  <si>
    <t>16501</t>
  </si>
  <si>
    <t>17001</t>
  </si>
  <si>
    <t>17002</t>
  </si>
  <si>
    <t>17003</t>
  </si>
  <si>
    <t>17004</t>
  </si>
  <si>
    <t>17005</t>
  </si>
  <si>
    <t>17006</t>
  </si>
  <si>
    <t>17007</t>
  </si>
  <si>
    <t>17101</t>
  </si>
  <si>
    <t>17301</t>
  </si>
  <si>
    <t>17501</t>
  </si>
  <si>
    <t>17502</t>
  </si>
  <si>
    <t>17503</t>
  </si>
  <si>
    <t>17504</t>
  </si>
  <si>
    <t>17505</t>
  </si>
  <si>
    <t>17506</t>
  </si>
  <si>
    <t>17710</t>
  </si>
  <si>
    <t>17711</t>
  </si>
  <si>
    <t>17904</t>
  </si>
  <si>
    <t>17905</t>
  </si>
  <si>
    <t>18001</t>
  </si>
  <si>
    <t>18002</t>
  </si>
  <si>
    <t>18101</t>
  </si>
  <si>
    <t>18102</t>
  </si>
  <si>
    <t>18103</t>
  </si>
  <si>
    <t>18104</t>
  </si>
  <si>
    <t>18105</t>
  </si>
  <si>
    <t>18301</t>
  </si>
  <si>
    <t>18302</t>
  </si>
  <si>
    <t>18303</t>
  </si>
  <si>
    <t>18304</t>
  </si>
  <si>
    <t>18305</t>
  </si>
  <si>
    <t>18306</t>
  </si>
  <si>
    <t>18307</t>
  </si>
  <si>
    <t>18308</t>
  </si>
  <si>
    <t>18309</t>
  </si>
  <si>
    <t>18401</t>
  </si>
  <si>
    <t>18601</t>
  </si>
  <si>
    <t>18602</t>
  </si>
  <si>
    <t>18603</t>
  </si>
  <si>
    <t>18704</t>
  </si>
  <si>
    <t>18705</t>
  </si>
  <si>
    <t>18706</t>
  </si>
  <si>
    <t>18707</t>
  </si>
  <si>
    <t>18708</t>
  </si>
  <si>
    <t>18709</t>
  </si>
  <si>
    <t>19002</t>
  </si>
  <si>
    <t>19101</t>
  </si>
  <si>
    <t>19102</t>
  </si>
  <si>
    <t>19103</t>
  </si>
  <si>
    <t>нема података - градска деоница</t>
  </si>
  <si>
    <t>20701</t>
  </si>
  <si>
    <t>20702</t>
  </si>
  <si>
    <t>20703</t>
  </si>
  <si>
    <t>20705</t>
  </si>
  <si>
    <t>20802</t>
  </si>
  <si>
    <t>20803</t>
  </si>
  <si>
    <t>20804</t>
  </si>
  <si>
    <t>20805</t>
  </si>
  <si>
    <t>20901</t>
  </si>
  <si>
    <t>21001</t>
  </si>
  <si>
    <t>21103</t>
  </si>
  <si>
    <t>21104</t>
  </si>
  <si>
    <t>21604</t>
  </si>
  <si>
    <t>21605</t>
  </si>
  <si>
    <t>21606</t>
  </si>
  <si>
    <t>21607</t>
  </si>
  <si>
    <t>21701</t>
  </si>
  <si>
    <t>21702</t>
  </si>
  <si>
    <t>21703</t>
  </si>
  <si>
    <t>21704</t>
  </si>
  <si>
    <t>21705</t>
  </si>
  <si>
    <t>25907</t>
  </si>
  <si>
    <t>Савино Село - Деспотово (Змајево)</t>
  </si>
  <si>
    <t>Деспотово (Змајево) - Деспотово (Ратково)</t>
  </si>
  <si>
    <t>Деспотово (Ратково) - Силбаш (Ратково)</t>
  </si>
  <si>
    <t>Силбаш (Ратково) - Силбаш (Бачки Петровац)</t>
  </si>
  <si>
    <t>Силбаш (Бачки Петровац) - Гајдобра</t>
  </si>
  <si>
    <t>Гајдобра - Бачка Паланка (обилазница)</t>
  </si>
  <si>
    <t>Бачка Топола (Бечеј) - Бечеј (Бачка Топола)</t>
  </si>
  <si>
    <t>Кула (Оџаци) - Оџаци (Ратково)</t>
  </si>
  <si>
    <t>Оџаци (Ратково) - Оџаци (Кула)</t>
  </si>
  <si>
    <t>Оџаци (Ратково) - Ратково (Деспотово)</t>
  </si>
  <si>
    <t>Ратково (Деспотово) - Ратково (Бач)</t>
  </si>
  <si>
    <t>Ратково (Бач) - Силбаш (Ратково)</t>
  </si>
  <si>
    <t>Силбаш (Бачки Петровац) - Руменка</t>
  </si>
  <si>
    <t>Руменка - Нови Сад (Руменка)</t>
  </si>
  <si>
    <t>Кањижа  - Војвода Зимонић</t>
  </si>
  <si>
    <t>Војвода Зимонић - Горњи Брег (Кањижа)</t>
  </si>
  <si>
    <t>Горњи Брег (Кањижа) - Горњи Брег (Ново Орахово)</t>
  </si>
  <si>
    <t>Горњи Брег (Ново Орахово) - Сента (Суботички пут)</t>
  </si>
  <si>
    <t>Сента (Суботички пут) - Бечеј (Бачка Топола)</t>
  </si>
  <si>
    <t>Бечеј (Бачка Топола) - Бечеј (Ада)</t>
  </si>
  <si>
    <t>Бечеј (Бачко Градиште) - Бачко Градиште</t>
  </si>
  <si>
    <t>Бачко Градиште - Надаљ</t>
  </si>
  <si>
    <t>Надаљ - Темерин</t>
  </si>
  <si>
    <t>Темерин - Нови Сад (Темерин)</t>
  </si>
  <si>
    <t>Банатско Аранђелово - Црна Бара</t>
  </si>
  <si>
    <t>Црна Бара - Црна Бара (Мокрин)</t>
  </si>
  <si>
    <t>Црна Бара (Мокрин) - Кикинда (Мокрин)</t>
  </si>
  <si>
    <t>Кикинда (Мокрин) - Кикинда (Војвода Степа)</t>
  </si>
  <si>
    <t>Кикинда (Војвода Степа) - Војвода Степа</t>
  </si>
  <si>
    <t>Војвода Степа - Српски Итебеј</t>
  </si>
  <si>
    <t>Српски Итебеј - граница СРБ/РУМ (Међа)</t>
  </si>
  <si>
    <t>граница МАЂ/СРБ (Бајмок) - Бајмок</t>
  </si>
  <si>
    <t>Бајмок - Бачки Соколац</t>
  </si>
  <si>
    <t>Бачки Соколац - Бачка Топола (Кула)</t>
  </si>
  <si>
    <t>Бачка Топола (Кула) - Бачка Топола (Бачки Соколац)</t>
  </si>
  <si>
    <t>Бачка Топола (Торњош) - Бачка Топола (Бечеј)</t>
  </si>
  <si>
    <t>Бачка Топола (Бечеј) - петља Бачка Топола</t>
  </si>
  <si>
    <t>петља Бачка Топола - Торњош</t>
  </si>
  <si>
    <t>Торњош - Горњи Брег (Ново Орахово)</t>
  </si>
  <si>
    <t>Сента (Суботички пут) - Чока (Сента)</t>
  </si>
  <si>
    <t>Чока (Сента) - Чока (Црна Бара)</t>
  </si>
  <si>
    <t>Чока (Црна Бара) - Црна Бара</t>
  </si>
  <si>
    <t>Раковац - Сремска Каменица</t>
  </si>
  <si>
    <t>граница ХР/СРБ (Сот) - Шид</t>
  </si>
  <si>
    <t>Шид - петља Адашевци</t>
  </si>
  <si>
    <t>петља Адашевци - граница СРБ/БиХ (Јамена)</t>
  </si>
  <si>
    <t>граница ХР/СРБ (Љуба) - Ердевик</t>
  </si>
  <si>
    <t>Рума (Путинци) - Путинци</t>
  </si>
  <si>
    <t>Путинци - Инђија (Путинци)</t>
  </si>
  <si>
    <t>Инђија (Путинци) - Инђија (Нови Карловци)</t>
  </si>
  <si>
    <t>Степојевац (Велики Црљени) - Сибница</t>
  </si>
  <si>
    <t>Авала (Рипањ) - Шупља Стена</t>
  </si>
  <si>
    <t>Шупља Стена - Раља</t>
  </si>
  <si>
    <t>Раља - Раља (Дучина)</t>
  </si>
  <si>
    <t>Раља (Дучина) - Поповић</t>
  </si>
  <si>
    <t>Поповић - Ђуринци</t>
  </si>
  <si>
    <t>Аранђеловац (Белановица) - Аранђеловац (Букуља)</t>
  </si>
  <si>
    <t>Аранђеловац (Букуља) - Белановица</t>
  </si>
  <si>
    <t>Белановица - Белановица (Лазаревац)</t>
  </si>
  <si>
    <t>Белановица (Лазаревац) - Пољанице</t>
  </si>
  <si>
    <t>Љиг - Љиг (Латковић)</t>
  </si>
  <si>
    <t>Љиг (Латковић) - Мионица (Маљевић)</t>
  </si>
  <si>
    <t>Мионица (Маљевић) - Мионица</t>
  </si>
  <si>
    <t>Мионица - Дивци</t>
  </si>
  <si>
    <t>Међулужје - Аранђеловац (Орашац)</t>
  </si>
  <si>
    <t>Топола - Топола (Аранђеловац)</t>
  </si>
  <si>
    <t>Топола (Аранђеловац) - Доња Шаторња</t>
  </si>
  <si>
    <t>Доња Шаторња - Доња Шаторња (Доња Трешњевица)</t>
  </si>
  <si>
    <t>Доња Шаторња (Доња Трешњевица) - Рудник</t>
  </si>
  <si>
    <t>Рудник - Бућин Гроб</t>
  </si>
  <si>
    <t>Лештане - Бећарево Брдо</t>
  </si>
  <si>
    <t>Бећарево Брдо - Брестовик</t>
  </si>
  <si>
    <t>Брестовик - Смедерево (Петријево)</t>
  </si>
  <si>
    <t>Смедерево (Петријево) - Смедерево (Колари)</t>
  </si>
  <si>
    <t>Смедерево (Петријево) - петља Водањ</t>
  </si>
  <si>
    <t>петља Водањ - Младеновац (Дубона)</t>
  </si>
  <si>
    <t>Рача (Церовац) - Церовац</t>
  </si>
  <si>
    <t>Мала Крсна - Осипаоница</t>
  </si>
  <si>
    <t>Осипаоница - Крњево</t>
  </si>
  <si>
    <t>Крњево - Велика Плана (Жабари)</t>
  </si>
  <si>
    <t>Велика Плана (Жабари) - Велика Плана (веза са А1)</t>
  </si>
  <si>
    <t>Велика Плана (веза са А1) - Велика Плана</t>
  </si>
  <si>
    <t>Велика Плана - Марковац (Велика Плана)</t>
  </si>
  <si>
    <t>Марковац (Лапово) - Баточина</t>
  </si>
  <si>
    <t>Баточина - Јагодина (Глоговац)</t>
  </si>
  <si>
    <t>Јагодина (Глоговац) - Јагодина</t>
  </si>
  <si>
    <t>Јагодина - Јагодина (Бресје)</t>
  </si>
  <si>
    <t>Јагодина (Бресје) - Мијатовац</t>
  </si>
  <si>
    <t>Мијатовац - Ћуприја (Глоговац )</t>
  </si>
  <si>
    <t>Ћуприја (Глоговац ) - Ћуприја (Деспотовац)</t>
  </si>
  <si>
    <t>Ћуприја (Деспотовац) - Ћуприја (аутопут)</t>
  </si>
  <si>
    <t>Нови Брачин - Ражањ (веза са А1)</t>
  </si>
  <si>
    <t>Ражањ (веза са А1) - Делиград</t>
  </si>
  <si>
    <t>Алексинац (Сокобања) - Алексинац (веза са А1)</t>
  </si>
  <si>
    <t>Алексинац (веза са А1) - Алексинац</t>
  </si>
  <si>
    <t>Алексинац - Катун</t>
  </si>
  <si>
    <t>Катун - Горња Топоница</t>
  </si>
  <si>
    <t>Горња Топоница - петља Ниш север</t>
  </si>
  <si>
    <t>петља Ниш југ - Малошиште</t>
  </si>
  <si>
    <t>Малошиште - Брестовац (Заплањска Топоница)</t>
  </si>
  <si>
    <t xml:space="preserve">Брестовац (веза са А1) - Брестовац </t>
  </si>
  <si>
    <t>Брестовац  - Лесковац (Братмиловце)</t>
  </si>
  <si>
    <t>Пожаревац (Костолац) - Костолац</t>
  </si>
  <si>
    <t>Пожаревац (Александровац) - Александровац</t>
  </si>
  <si>
    <t>Александровац - Жабари</t>
  </si>
  <si>
    <t>Жабари (Породин) - Свилајнац (Луковица)</t>
  </si>
  <si>
    <t xml:space="preserve">Свилајнац (Луковица) - Свилајнац </t>
  </si>
  <si>
    <t>Свилајнац  - Свилајнац (Црквенац)</t>
  </si>
  <si>
    <t>Свилајнац (Црквенац) - Медвеђа (Глоговац)</t>
  </si>
  <si>
    <t xml:space="preserve">Медвеђа (Глоговац) - Деспотовац </t>
  </si>
  <si>
    <t>Деспотовац  - Деспотовац (Манастир Манасија)</t>
  </si>
  <si>
    <t>Деспотовац (Манастир Манасија) - Двориште</t>
  </si>
  <si>
    <t>Белушић (Лоћика) - Белушић (Опарић)</t>
  </si>
  <si>
    <t>Белушић (Опарић) - Доњи Крчин (Варварин)</t>
  </si>
  <si>
    <t>Доњи Крчин (Варварин) - Доњи Крчин (Опарић)</t>
  </si>
  <si>
    <t xml:space="preserve">Доњи Крчин (Опарић) - Јасика </t>
  </si>
  <si>
    <t>Јасика  - Крушевац (Јасика)</t>
  </si>
  <si>
    <t>Горња Сабанта - Јагодина</t>
  </si>
  <si>
    <t xml:space="preserve">Ћуприја (Деспотовац) - Деспотовац </t>
  </si>
  <si>
    <t>Двориште - Водна</t>
  </si>
  <si>
    <t>Водна - Крепољин</t>
  </si>
  <si>
    <t>Варварин (Ћићевац) - Ћићевац</t>
  </si>
  <si>
    <t>Бистрица - Прибојска Бања</t>
  </si>
  <si>
    <t>Прибојска Бања - Прибој</t>
  </si>
  <si>
    <t>Прибој - граница СРБ/БиХ (Увац)</t>
  </si>
  <si>
    <t>Ниш (Нишка Бања) - Нишка Бања</t>
  </si>
  <si>
    <t>Брестовац - Бојник (Злата)</t>
  </si>
  <si>
    <t>Бојник (Злата) - Бојник</t>
  </si>
  <si>
    <t>Бојник - Драговац</t>
  </si>
  <si>
    <t>Прокупље (Житорађа) - Злата</t>
  </si>
  <si>
    <t>Злата - Бојник (Злата)</t>
  </si>
  <si>
    <t>Драговац - Лесковац (Горња Стопања)</t>
  </si>
  <si>
    <t>Свође - Састав Река</t>
  </si>
  <si>
    <t>Састав Река - Црна Трава</t>
  </si>
  <si>
    <t>Црна Трава - Власина Округлица</t>
  </si>
  <si>
    <t>Давидовац - Света Петка</t>
  </si>
  <si>
    <t>Света Петка - граница СРБ/БЈРМ (Прохор Пчињски)</t>
  </si>
  <si>
    <t>Ред.
број</t>
  </si>
  <si>
    <t>Ознака
деонице</t>
  </si>
  <si>
    <t>Дужина 
деонице
(km)</t>
  </si>
  <si>
    <t>Напомена</t>
  </si>
  <si>
    <t>ПА</t>
  </si>
  <si>
    <t>БУС</t>
  </si>
  <si>
    <t>ЛТ</t>
  </si>
  <si>
    <t>СТ</t>
  </si>
  <si>
    <t>ТТ</t>
  </si>
  <si>
    <t>АВ</t>
  </si>
  <si>
    <t>Укупно</t>
  </si>
  <si>
    <t>Нови Кнежевац (Б.Аранђелово) - Н. Кнежевац (Ђала)</t>
  </si>
  <si>
    <t>Нови Кнежевац (Б.Аранђ.) - Банатско Аранђелово</t>
  </si>
  <si>
    <t>Бачка Топола (Бачки Соколац) - Б. Топола (Торњош)</t>
  </si>
  <si>
    <t>Бачка Паланка (обил.) - гр. СРБ/ХР (Бачка Паланка)</t>
  </si>
  <si>
    <t>Младеновац (Селевац) - Смед. Паланка (Азања)</t>
  </si>
  <si>
    <t>Смед. Паланка (Азања) - Смед. Пал.(Придворице)</t>
  </si>
  <si>
    <t>Бошњак (В.Поповац) - Петровац на Млави (В.Лаоле)</t>
  </si>
  <si>
    <t>Петровац на Млави (В.Лаоле) - Петровац на Млави</t>
  </si>
  <si>
    <t>Петровац на Млави - Петровац на Млави (М. Лаоле)</t>
  </si>
  <si>
    <t>Алек. Рудници (веза са А1) - Алексинац (Сокобања)</t>
  </si>
  <si>
    <t>Брестовац (Заплањска Топоница) - Брес. (веза са А1)</t>
  </si>
  <si>
    <t>Пет. на Млави - Петровац на Млави (Мало Лаоле)</t>
  </si>
  <si>
    <t>Брес. (Заплањска Топоница) - Брестовац (веза са А1)</t>
  </si>
  <si>
    <t>03529</t>
  </si>
  <si>
    <t>10011</t>
  </si>
  <si>
    <t>10012</t>
  </si>
  <si>
    <t>10013</t>
  </si>
  <si>
    <t>10014</t>
  </si>
  <si>
    <t>10015</t>
  </si>
  <si>
    <t>10016</t>
  </si>
  <si>
    <t>10017</t>
  </si>
  <si>
    <t>10018</t>
  </si>
  <si>
    <t>10019</t>
  </si>
  <si>
    <t>10020</t>
  </si>
  <si>
    <t>10021</t>
  </si>
  <si>
    <t>10022</t>
  </si>
  <si>
    <t>10023</t>
  </si>
  <si>
    <t>10024</t>
  </si>
  <si>
    <t>10025</t>
  </si>
  <si>
    <t>Додатак траси пута 100 до изградње раскрснице пута 100 и краја пута 102 у Новом Саду</t>
  </si>
  <si>
    <t>10000</t>
  </si>
  <si>
    <t>10201</t>
  </si>
  <si>
    <t>10202</t>
  </si>
  <si>
    <t>10203</t>
  </si>
  <si>
    <t>10204</t>
  </si>
  <si>
    <t>10205</t>
  </si>
  <si>
    <t>10206</t>
  </si>
  <si>
    <t>10208</t>
  </si>
  <si>
    <t>10209</t>
  </si>
  <si>
    <t>10210</t>
  </si>
  <si>
    <t>10301</t>
  </si>
  <si>
    <t>10302</t>
  </si>
  <si>
    <t>10401</t>
  </si>
  <si>
    <t>10402</t>
  </si>
  <si>
    <t>10403</t>
  </si>
  <si>
    <t>10405</t>
  </si>
  <si>
    <t>10406</t>
  </si>
  <si>
    <t>10407</t>
  </si>
  <si>
    <t>10501</t>
  </si>
  <si>
    <t>10502</t>
  </si>
  <si>
    <t>10503</t>
  </si>
  <si>
    <t>10504</t>
  </si>
  <si>
    <t>10505</t>
  </si>
  <si>
    <t>10506</t>
  </si>
  <si>
    <t>10507</t>
  </si>
  <si>
    <t>10508</t>
  </si>
  <si>
    <t>10509</t>
  </si>
  <si>
    <t>10510</t>
  </si>
  <si>
    <t>10701</t>
  </si>
  <si>
    <t>10801</t>
  </si>
  <si>
    <t>10802</t>
  </si>
  <si>
    <t>10803</t>
  </si>
  <si>
    <t>10804</t>
  </si>
  <si>
    <t>10805</t>
  </si>
  <si>
    <t>10806</t>
  </si>
  <si>
    <t>10807</t>
  </si>
  <si>
    <t>10808</t>
  </si>
  <si>
    <t>10809</t>
  </si>
  <si>
    <t>10810</t>
  </si>
  <si>
    <t>10901</t>
  </si>
  <si>
    <t>11001</t>
  </si>
  <si>
    <t>11002</t>
  </si>
  <si>
    <t>11101</t>
  </si>
  <si>
    <t>11102</t>
  </si>
  <si>
    <t>11103</t>
  </si>
  <si>
    <t>11104</t>
  </si>
  <si>
    <t>11105</t>
  </si>
  <si>
    <t>11201</t>
  </si>
  <si>
    <t>11202</t>
  </si>
  <si>
    <t>11203</t>
  </si>
  <si>
    <t>11204</t>
  </si>
  <si>
    <t>11205</t>
  </si>
  <si>
    <t>11206</t>
  </si>
  <si>
    <t>11301</t>
  </si>
  <si>
    <t>11302</t>
  </si>
  <si>
    <t>11303</t>
  </si>
  <si>
    <t>11601</t>
  </si>
  <si>
    <t>11701</t>
  </si>
  <si>
    <t>11702</t>
  </si>
  <si>
    <t>11703</t>
  </si>
  <si>
    <t>11801</t>
  </si>
  <si>
    <t>11802</t>
  </si>
  <si>
    <t>11901</t>
  </si>
  <si>
    <t>11902</t>
  </si>
  <si>
    <t>11903</t>
  </si>
  <si>
    <t>11904</t>
  </si>
  <si>
    <t>12001</t>
  </si>
  <si>
    <t>12002</t>
  </si>
  <si>
    <t>12003</t>
  </si>
  <si>
    <t>12004</t>
  </si>
  <si>
    <t>12005</t>
  </si>
  <si>
    <t>12006</t>
  </si>
  <si>
    <t>12007</t>
  </si>
  <si>
    <t>12008</t>
  </si>
  <si>
    <t>12009</t>
  </si>
  <si>
    <t>12101</t>
  </si>
  <si>
    <t>12102</t>
  </si>
  <si>
    <t>12103</t>
  </si>
  <si>
    <t>12201</t>
  </si>
  <si>
    <t>12601</t>
  </si>
  <si>
    <t>12602</t>
  </si>
  <si>
    <t>12603</t>
  </si>
  <si>
    <t>12604</t>
  </si>
  <si>
    <t>12701</t>
  </si>
  <si>
    <t>12702</t>
  </si>
  <si>
    <t>12703</t>
  </si>
  <si>
    <t>12704</t>
  </si>
  <si>
    <t>12901</t>
  </si>
  <si>
    <t>12902</t>
  </si>
  <si>
    <t>12903</t>
  </si>
  <si>
    <t>12904</t>
  </si>
  <si>
    <t>12905</t>
  </si>
  <si>
    <t>12906</t>
  </si>
  <si>
    <t>12907</t>
  </si>
  <si>
    <t>12908</t>
  </si>
  <si>
    <t>12909</t>
  </si>
  <si>
    <t>13001</t>
  </si>
  <si>
    <t>13002</t>
  </si>
  <si>
    <t>13003</t>
  </si>
  <si>
    <t>13201</t>
  </si>
  <si>
    <t>13202</t>
  </si>
  <si>
    <t>13301</t>
  </si>
  <si>
    <t>13402</t>
  </si>
  <si>
    <t>13403</t>
  </si>
  <si>
    <t>13601</t>
  </si>
  <si>
    <t>13701</t>
  </si>
  <si>
    <t>13702</t>
  </si>
  <si>
    <t>13703</t>
  </si>
  <si>
    <t>13704</t>
  </si>
  <si>
    <t>13705</t>
  </si>
  <si>
    <t>13706</t>
  </si>
  <si>
    <t>13707</t>
  </si>
  <si>
    <t>13902</t>
  </si>
  <si>
    <t>13903</t>
  </si>
  <si>
    <t>14101</t>
  </si>
  <si>
    <t>14102</t>
  </si>
  <si>
    <t>14103</t>
  </si>
  <si>
    <t>Чукарка - граница СРБ/БЈРМ (Прешево 2)</t>
  </si>
  <si>
    <t>14402</t>
  </si>
  <si>
    <t>14403</t>
  </si>
  <si>
    <t>14404</t>
  </si>
  <si>
    <t>14405</t>
  </si>
  <si>
    <t>14406</t>
  </si>
  <si>
    <t>14701</t>
  </si>
  <si>
    <t>14702</t>
  </si>
  <si>
    <t>14703</t>
  </si>
  <si>
    <t>14704</t>
  </si>
  <si>
    <t>14705</t>
  </si>
  <si>
    <t>14706</t>
  </si>
  <si>
    <t>14707</t>
  </si>
  <si>
    <t>14708</t>
  </si>
  <si>
    <t>14709</t>
  </si>
  <si>
    <t>14710</t>
  </si>
  <si>
    <t>14711</t>
  </si>
  <si>
    <t>14712</t>
  </si>
  <si>
    <t>14713</t>
  </si>
  <si>
    <t>14714</t>
  </si>
  <si>
    <t>14715</t>
  </si>
  <si>
    <t>14716</t>
  </si>
  <si>
    <t>14717</t>
  </si>
  <si>
    <t>14718</t>
  </si>
  <si>
    <t>14719</t>
  </si>
  <si>
    <t>14720</t>
  </si>
  <si>
    <t>14803</t>
  </si>
  <si>
    <t>14901</t>
  </si>
  <si>
    <t>14902</t>
  </si>
  <si>
    <t>14903</t>
  </si>
  <si>
    <t>14904</t>
  </si>
  <si>
    <t>14905</t>
  </si>
  <si>
    <t>14906</t>
  </si>
  <si>
    <t>15003</t>
  </si>
  <si>
    <t>15004</t>
  </si>
  <si>
    <t>15005</t>
  </si>
  <si>
    <t>15006</t>
  </si>
  <si>
    <t>15007</t>
  </si>
  <si>
    <t>15008</t>
  </si>
  <si>
    <t>15009</t>
  </si>
  <si>
    <t>15010</t>
  </si>
  <si>
    <t>15101</t>
  </si>
  <si>
    <t>15201</t>
  </si>
  <si>
    <t>15202</t>
  </si>
  <si>
    <t>15203</t>
  </si>
  <si>
    <t>15204</t>
  </si>
  <si>
    <t>15205</t>
  </si>
  <si>
    <t>15301</t>
  </si>
  <si>
    <t>15302</t>
  </si>
  <si>
    <t>15303</t>
  </si>
  <si>
    <t>15304</t>
  </si>
  <si>
    <t>15401</t>
  </si>
  <si>
    <t>15501</t>
  </si>
  <si>
    <t>15502</t>
  </si>
  <si>
    <t>15601</t>
  </si>
  <si>
    <t>15701</t>
  </si>
  <si>
    <t>15801</t>
  </si>
  <si>
    <t>15802</t>
  </si>
  <si>
    <t>15803</t>
  </si>
  <si>
    <t>15804</t>
  </si>
  <si>
    <t>15805</t>
  </si>
  <si>
    <t>15806</t>
  </si>
  <si>
    <t>15807</t>
  </si>
  <si>
    <t>15808</t>
  </si>
  <si>
    <t>15809</t>
  </si>
  <si>
    <t>15810</t>
  </si>
  <si>
    <t>15811</t>
  </si>
  <si>
    <t>15812</t>
  </si>
  <si>
    <t>15814</t>
  </si>
  <si>
    <t>15815</t>
  </si>
  <si>
    <t>15817</t>
  </si>
  <si>
    <t>15818</t>
  </si>
  <si>
    <t>15819</t>
  </si>
  <si>
    <t>15820</t>
  </si>
  <si>
    <t>15821</t>
  </si>
  <si>
    <t>15822</t>
  </si>
  <si>
    <t>22401</t>
  </si>
  <si>
    <t>25901</t>
  </si>
  <si>
    <t>22502</t>
  </si>
  <si>
    <t>22503</t>
  </si>
  <si>
    <t>22504</t>
  </si>
  <si>
    <t>22601</t>
  </si>
  <si>
    <t>22602</t>
  </si>
  <si>
    <t>22603</t>
  </si>
  <si>
    <t>25807</t>
  </si>
  <si>
    <t>23101</t>
  </si>
  <si>
    <t>23102</t>
  </si>
  <si>
    <t>23103</t>
  </si>
  <si>
    <t>25802</t>
  </si>
  <si>
    <t>23301</t>
  </si>
  <si>
    <t>25808</t>
  </si>
  <si>
    <t>23302</t>
  </si>
  <si>
    <t>25801</t>
  </si>
  <si>
    <t>25804</t>
  </si>
  <si>
    <t>25805</t>
  </si>
  <si>
    <t>25809</t>
  </si>
  <si>
    <t>25810</t>
  </si>
  <si>
    <t>25811</t>
  </si>
  <si>
    <t>25812</t>
  </si>
  <si>
    <t>25813</t>
  </si>
  <si>
    <t>25814</t>
  </si>
  <si>
    <t>25902</t>
  </si>
  <si>
    <t>25908</t>
  </si>
  <si>
    <t>25909</t>
  </si>
  <si>
    <t>С а о б р а ћ а ј н а    д е о н и ц а</t>
  </si>
  <si>
    <t>1097/1098</t>
  </si>
  <si>
    <t>петља Трупале - петља Ниш југ</t>
  </si>
  <si>
    <t>Број пута: 103</t>
  </si>
  <si>
    <t>Број пута: 104</t>
  </si>
  <si>
    <t>Број пута: 105</t>
  </si>
  <si>
    <t>Сомбор (Апатин) - Богојево (Апатин)</t>
  </si>
  <si>
    <t>Број пута: 109</t>
  </si>
  <si>
    <t>Број пута: 110</t>
  </si>
  <si>
    <t>Број пута: 111</t>
  </si>
  <si>
    <t>Број пута: 113</t>
  </si>
  <si>
    <t>Хоргош (пут A1) - Хоргош (Кањижа)</t>
  </si>
  <si>
    <t>Перлез (Тител) - Перлез (Ковачица)</t>
  </si>
  <si>
    <t>Бечеј (Ада) - Бечеј (Бачко Градиште)</t>
  </si>
  <si>
    <t>Степојевац (Дражевац) - Степојевац (Велики Црљени)</t>
  </si>
  <si>
    <t>Салаковац (Велико Црниће) - Мало Црниће</t>
  </si>
  <si>
    <t>4002/4001</t>
  </si>
  <si>
    <t>ИНТ</t>
  </si>
  <si>
    <t>Завлака (Текериш) - Завлака (Мојковић)</t>
  </si>
  <si>
    <t>Марковац (Велика Плана) - Марковац (Лапово)</t>
  </si>
  <si>
    <t>Рогачица (Дебело брдо) - Рогачица (Бајина Башта)</t>
  </si>
  <si>
    <t>25904</t>
  </si>
  <si>
    <t>ЛЕГЕНДА:</t>
  </si>
  <si>
    <t>- путнички аутомобил,</t>
  </si>
  <si>
    <t>- аутобус,</t>
  </si>
  <si>
    <t>- лако теретно возило,</t>
  </si>
  <si>
    <t>- средње теретно возило</t>
  </si>
  <si>
    <t>- тешко теретно возило,</t>
  </si>
  <si>
    <t>- аутовоз и теретно возило са приколицом,</t>
  </si>
  <si>
    <t>АБС 1055</t>
  </si>
  <si>
    <t>- аутоматски бројач саобраћаја са класификацијом (10+1 категорија),</t>
  </si>
  <si>
    <t>- интерполација података,</t>
  </si>
  <si>
    <t>МРЕЖА ДРЖАВНИХ ПУТЕВА IIА РЕДА</t>
  </si>
  <si>
    <t>*</t>
  </si>
  <si>
    <t>12301</t>
  </si>
  <si>
    <t>Свилош (Дунав) - Манђелос</t>
  </si>
  <si>
    <t>петља Марадик - Марадик (веза са А1)</t>
  </si>
  <si>
    <t>12501</t>
  </si>
  <si>
    <t>Број пута: 125</t>
  </si>
  <si>
    <t>Број пута: 135</t>
  </si>
  <si>
    <t>13501</t>
  </si>
  <si>
    <t>Бадовинци - Прњавор</t>
  </si>
  <si>
    <t>Раља (пут 156) - Смедеревска Паланка (Велика Плана)</t>
  </si>
  <si>
    <t>03324</t>
  </si>
  <si>
    <t xml:space="preserve">Салаковац - Салаковац (Велико Црниће) </t>
  </si>
  <si>
    <t>Владичин Хан (Грамађе)  - Грамађе</t>
  </si>
  <si>
    <t>25806</t>
  </si>
  <si>
    <t>25903</t>
  </si>
  <si>
    <t>25905</t>
  </si>
  <si>
    <t>25906</t>
  </si>
  <si>
    <t>Бела Паланка  - Пирот запад (веза са А4)</t>
  </si>
  <si>
    <t>Пирот запад (веза са А4) - Пирот</t>
  </si>
  <si>
    <t>Пирот - Пирот исток (веза са А4)</t>
  </si>
  <si>
    <t>Пирот исток (веза са А4) - Суково</t>
  </si>
  <si>
    <t>10004</t>
  </si>
  <si>
    <t>10006</t>
  </si>
  <si>
    <t>10005</t>
  </si>
  <si>
    <t>петља Суботица север - Суботица (центар)</t>
  </si>
  <si>
    <t>Суботица (центар) - Суботица (Б.Топола)</t>
  </si>
  <si>
    <t>10207</t>
  </si>
  <si>
    <t>25803</t>
  </si>
  <si>
    <t>П Г Д С</t>
  </si>
  <si>
    <t>10090</t>
  </si>
  <si>
    <t>10091</t>
  </si>
  <si>
    <t>Нови Сад (Сириг) - Петроварадин (Рељковићева)</t>
  </si>
  <si>
    <t>Петроварадин (Рељковићева) - Петроварадин север</t>
  </si>
  <si>
    <t>02192</t>
  </si>
  <si>
    <t>Петроварадин север - Петроварадин југ</t>
  </si>
  <si>
    <t>Петроварадин југ - Марадик (Бешка)</t>
  </si>
  <si>
    <t>10092</t>
  </si>
  <si>
    <t>10093</t>
  </si>
  <si>
    <t>Петроварадин (Рељковићева) - Петроварадин (Рачког)</t>
  </si>
  <si>
    <t>Петроварадин (Рачког)- Петроварадин југ</t>
  </si>
  <si>
    <t>02239</t>
  </si>
  <si>
    <t>02240</t>
  </si>
  <si>
    <t>Пољанице - Љиг (веза са А2)</t>
  </si>
  <si>
    <t>Љиг (веза са А2) - Љиг</t>
  </si>
  <si>
    <t>Ђуринци - Влашко поље</t>
  </si>
  <si>
    <t>Број пута: 187</t>
  </si>
  <si>
    <t>Грабовац (Трстеник) - Велика Дренова (Страгари)</t>
  </si>
  <si>
    <t>В. Дренова (Страгари) - Велика Дренова (Селиште)</t>
  </si>
  <si>
    <t>Велика Дренова (Селиште) - Јасика</t>
  </si>
  <si>
    <t>Јасика - Варварин (Бачина)</t>
  </si>
  <si>
    <t>Варварин (Бачина) - Варварин (Ћићевац)</t>
  </si>
  <si>
    <t>Варварин (Ћићевац) - Мијатовац</t>
  </si>
  <si>
    <t>АБС 1072</t>
  </si>
  <si>
    <t>АБС 2095</t>
  </si>
  <si>
    <t>АБС 2038</t>
  </si>
  <si>
    <t>АБС 2040</t>
  </si>
  <si>
    <t>АБС 2058</t>
  </si>
  <si>
    <t>АБС 2028</t>
  </si>
  <si>
    <t>АБС 2029</t>
  </si>
  <si>
    <t>АБС 2062</t>
  </si>
  <si>
    <t>АБС 2088</t>
  </si>
  <si>
    <t>АБС 2102</t>
  </si>
  <si>
    <t>АБС 2039</t>
  </si>
  <si>
    <t>АБС 2064</t>
  </si>
  <si>
    <t>АБС 2063</t>
  </si>
  <si>
    <t>АБС 2085</t>
  </si>
  <si>
    <t>АБС 2096</t>
  </si>
  <si>
    <t>АБС 2099</t>
  </si>
  <si>
    <t>АБС 2097</t>
  </si>
  <si>
    <t>АБС 2084</t>
  </si>
  <si>
    <t>АБС 2104</t>
  </si>
  <si>
    <t>АБС 2024</t>
  </si>
  <si>
    <t>АБС 2057</t>
  </si>
  <si>
    <t>АБС 2105</t>
  </si>
  <si>
    <t>АБС 2054</t>
  </si>
  <si>
    <t>АБС 2074</t>
  </si>
  <si>
    <t>АБС 2098</t>
  </si>
  <si>
    <t>АБС 2025</t>
  </si>
  <si>
    <t>АБС 2100</t>
  </si>
  <si>
    <t>АБС 2101</t>
  </si>
  <si>
    <t>АБС 2032</t>
  </si>
  <si>
    <t>АБС 2071</t>
  </si>
  <si>
    <t>АБС 2008</t>
  </si>
  <si>
    <t>АБС 1235</t>
  </si>
  <si>
    <t>АБС 1357</t>
  </si>
  <si>
    <t>АБС 1272</t>
  </si>
  <si>
    <t>АБС 1337</t>
  </si>
  <si>
    <t>АБС 1276</t>
  </si>
  <si>
    <t>АБС 1119</t>
  </si>
  <si>
    <t>АБС 1301</t>
  </si>
  <si>
    <t>АБС 1106</t>
  </si>
  <si>
    <t>АБС 1107</t>
  </si>
  <si>
    <t>АБС 1063</t>
  </si>
  <si>
    <t>АБС 1121</t>
  </si>
  <si>
    <t>АБС 1228</t>
  </si>
  <si>
    <t>АБС 1099</t>
  </si>
  <si>
    <t>АБС 1070</t>
  </si>
  <si>
    <t>АБС 1279</t>
  </si>
  <si>
    <t>АБС 1103</t>
  </si>
  <si>
    <t>АБС 1114</t>
  </si>
  <si>
    <t>АБС 1111</t>
  </si>
  <si>
    <t>АБС 1278</t>
  </si>
  <si>
    <t>АБС 1112</t>
  </si>
  <si>
    <t>АБС 1302</t>
  </si>
  <si>
    <t>АБС 1218</t>
  </si>
  <si>
    <t>АБС 1305</t>
  </si>
  <si>
    <t>АБС 1214</t>
  </si>
  <si>
    <t>АБС 1338</t>
  </si>
  <si>
    <t>АБС 1339</t>
  </si>
  <si>
    <t>АБС 1340</t>
  </si>
  <si>
    <t>АБС 1113</t>
  </si>
  <si>
    <t>АБС 1116</t>
  </si>
  <si>
    <t>АБС 1303</t>
  </si>
  <si>
    <t>АБС 1251</t>
  </si>
  <si>
    <t>АБС 1084</t>
  </si>
  <si>
    <t>АБС 1286</t>
  </si>
  <si>
    <t>АБС 1273</t>
  </si>
  <si>
    <t>АБС 1306</t>
  </si>
  <si>
    <t>АБС 1144</t>
  </si>
  <si>
    <t>АБС 1359</t>
  </si>
  <si>
    <t>АБС 1358</t>
  </si>
  <si>
    <t>АБС 1219</t>
  </si>
  <si>
    <t>АБС 1223</t>
  </si>
  <si>
    <t>АБС 1220</t>
  </si>
  <si>
    <t>АБС 1341</t>
  </si>
  <si>
    <t>АБС 1142</t>
  </si>
  <si>
    <t>АБС 1044</t>
  </si>
  <si>
    <t>АБС 1288</t>
  </si>
  <si>
    <t>АБС 1197</t>
  </si>
  <si>
    <t>АБС 1342</t>
  </si>
  <si>
    <t>АБС 1343</t>
  </si>
  <si>
    <t>АБС 1203</t>
  </si>
  <si>
    <t>АБС 1315</t>
  </si>
  <si>
    <t>АБС 1334</t>
  </si>
  <si>
    <t>АБС 1335</t>
  </si>
  <si>
    <t>АБС 1211</t>
  </si>
  <si>
    <t>АБС 1136</t>
  </si>
  <si>
    <t>АБС 1336</t>
  </si>
  <si>
    <t>АБС 1135</t>
  </si>
  <si>
    <t>АБС 1012</t>
  </si>
  <si>
    <t>АБС 1168</t>
  </si>
  <si>
    <t>АБС 1180</t>
  </si>
  <si>
    <t>АБС 1176</t>
  </si>
  <si>
    <t>АБС 1344</t>
  </si>
  <si>
    <t>АБС 1131</t>
  </si>
  <si>
    <t>АБС 1186</t>
  </si>
  <si>
    <t>АБС 1187</t>
  </si>
  <si>
    <t>АБС 1188</t>
  </si>
  <si>
    <t>АБС 1190</t>
  </si>
  <si>
    <t>АБС 2004</t>
  </si>
  <si>
    <t>АБС 2015*</t>
  </si>
  <si>
    <t>Преклоп 13</t>
  </si>
  <si>
    <t>Преклоп 21</t>
  </si>
  <si>
    <t xml:space="preserve">Преклоп 15 </t>
  </si>
  <si>
    <t>Преклоп 15</t>
  </si>
  <si>
    <t>Преклоп 100</t>
  </si>
  <si>
    <t>Преклоп 102</t>
  </si>
  <si>
    <t>Преклоп 104</t>
  </si>
  <si>
    <t>Преклоп 108</t>
  </si>
  <si>
    <t>Преклоп 111</t>
  </si>
  <si>
    <t>Преклоп 112</t>
  </si>
  <si>
    <t>Преклоп 18</t>
  </si>
  <si>
    <t>Преклоп 27</t>
  </si>
  <si>
    <t>Преклоп 22</t>
  </si>
  <si>
    <t>Преклоп 147</t>
  </si>
  <si>
    <t xml:space="preserve">Преклоп А4 </t>
  </si>
  <si>
    <t xml:space="preserve">Преклоп А1 </t>
  </si>
  <si>
    <t>Преклоп 33</t>
  </si>
  <si>
    <t>Преклоп 28</t>
  </si>
  <si>
    <t>Преклоп 150</t>
  </si>
  <si>
    <t>Преклоп 180</t>
  </si>
  <si>
    <t>Преклоп 160</t>
  </si>
  <si>
    <t>Преклоп 207</t>
  </si>
  <si>
    <t>Преклоп 35</t>
  </si>
  <si>
    <t>Преклоп 158</t>
  </si>
  <si>
    <t>Преклоп 225</t>
  </si>
  <si>
    <t>НП 141</t>
  </si>
  <si>
    <t>- деоница са рампом за наплату путарине,</t>
  </si>
  <si>
    <t xml:space="preserve"> - подаци преузети са бројача на суседној деоници.</t>
  </si>
  <si>
    <t>01512Н</t>
  </si>
  <si>
    <t>АБС 1250</t>
  </si>
  <si>
    <t>АБС 1362</t>
  </si>
  <si>
    <t>АБС 1363</t>
  </si>
  <si>
    <t>ПАБ</t>
  </si>
  <si>
    <t>- пoвремено аутоматско бројање саобраћаја,</t>
  </si>
  <si>
    <t>АБС 1147</t>
  </si>
  <si>
    <t>Витановац - Угљарево</t>
  </si>
  <si>
    <t>АБС 1143</t>
  </si>
  <si>
    <t>неизграђена деоница у 2023. год.</t>
  </si>
  <si>
    <t>АБС 2048</t>
  </si>
  <si>
    <t>Батајница (Угриновци) -  Батајница</t>
  </si>
  <si>
    <t>10026</t>
  </si>
  <si>
    <t>Додатак траси пута 100 до изградње нове трасе пута 100 од чвора 10090 Петроварадин (рељковићева) до чвора 2191Петроварадин север</t>
  </si>
  <si>
    <t>АБС 2113</t>
  </si>
  <si>
    <t>петља Бели Поток - Авала (Рипањ)</t>
  </si>
  <si>
    <t>АБС 1308</t>
  </si>
  <si>
    <t>14907</t>
  </si>
  <si>
    <t>АБС 1109</t>
  </si>
  <si>
    <t>Лештане - петља Бели Поток</t>
  </si>
  <si>
    <t>АБС 1118</t>
  </si>
  <si>
    <t>15828</t>
  </si>
  <si>
    <t>Ћуприја (аутопут) - Појате</t>
  </si>
  <si>
    <t>15829</t>
  </si>
  <si>
    <t>Појате - Нови Брачин</t>
  </si>
  <si>
    <r>
      <t>15816</t>
    </r>
    <r>
      <rPr>
        <sz val="10"/>
        <color indexed="23"/>
        <rFont val="Arial Narrow"/>
        <family val="2"/>
      </rPr>
      <t>со1</t>
    </r>
  </si>
  <si>
    <r>
      <t xml:space="preserve">Делиград - </t>
    </r>
    <r>
      <rPr>
        <sz val="10"/>
        <color indexed="23"/>
        <rFont val="Arial Narrow"/>
        <family val="2"/>
      </rPr>
      <t>Алексиначки Рудници</t>
    </r>
  </si>
  <si>
    <r>
      <t>15816</t>
    </r>
    <r>
      <rPr>
        <sz val="10"/>
        <color indexed="23"/>
        <rFont val="Arial Narrow"/>
        <family val="2"/>
      </rPr>
      <t>со2</t>
    </r>
  </si>
  <si>
    <r>
      <t>Алексиначки Рудници</t>
    </r>
    <r>
      <rPr>
        <sz val="10"/>
        <rFont val="Arial Narrow"/>
        <family val="2"/>
      </rPr>
      <t xml:space="preserve"> - Алек. Рудници (веза са А1)</t>
    </r>
  </si>
  <si>
    <t>АБС 1022</t>
  </si>
  <si>
    <t>АБС 1145</t>
  </si>
  <si>
    <r>
      <t>18003</t>
    </r>
    <r>
      <rPr>
        <sz val="10"/>
        <color indexed="23"/>
        <rFont val="Arial Narrow"/>
        <family val="2"/>
      </rPr>
      <t>со1</t>
    </r>
  </si>
  <si>
    <r>
      <t xml:space="preserve">Гуча (Каона) - </t>
    </r>
    <r>
      <rPr>
        <sz val="10"/>
        <color indexed="23"/>
        <rFont val="Arial Narrow"/>
        <family val="2"/>
      </rPr>
      <t>Котраже</t>
    </r>
  </si>
  <si>
    <r>
      <t>18003</t>
    </r>
    <r>
      <rPr>
        <sz val="10"/>
        <color indexed="23"/>
        <rFont val="Arial Narrow"/>
        <family val="2"/>
      </rPr>
      <t>со2</t>
    </r>
  </si>
  <si>
    <r>
      <rPr>
        <sz val="10"/>
        <color indexed="23"/>
        <rFont val="Arial Narrow"/>
        <family val="2"/>
      </rPr>
      <t>Котраже</t>
    </r>
    <r>
      <rPr>
        <sz val="10"/>
        <rFont val="Arial Narrow"/>
        <family val="2"/>
      </rPr>
      <t xml:space="preserve"> - Ивањица (Гуча)</t>
    </r>
  </si>
  <si>
    <t>Угљарево - Грабовац (Прњавор)</t>
  </si>
  <si>
    <t>Грабовац (Прњавор) - Грабовац (Трстеник)</t>
  </si>
  <si>
    <r>
      <t>20704</t>
    </r>
    <r>
      <rPr>
        <sz val="10"/>
        <color indexed="23"/>
        <rFont val="Arial Narrow"/>
        <family val="2"/>
      </rPr>
      <t>со1</t>
    </r>
  </si>
  <si>
    <r>
      <t xml:space="preserve">Ботурићи - </t>
    </r>
    <r>
      <rPr>
        <sz val="10"/>
        <color indexed="23"/>
        <rFont val="Arial Narrow"/>
        <family val="2"/>
      </rPr>
      <t>Александровац</t>
    </r>
  </si>
  <si>
    <r>
      <t>20704</t>
    </r>
    <r>
      <rPr>
        <sz val="10"/>
        <color indexed="23"/>
        <rFont val="Arial Narrow"/>
        <family val="2"/>
      </rPr>
      <t>со2</t>
    </r>
  </si>
  <si>
    <r>
      <t>Александровац</t>
    </r>
    <r>
      <rPr>
        <sz val="10"/>
        <rFont val="Arial Narrow"/>
        <family val="2"/>
      </rPr>
      <t xml:space="preserve"> - Витково</t>
    </r>
  </si>
  <si>
    <r>
      <t>20801</t>
    </r>
    <r>
      <rPr>
        <sz val="10"/>
        <color indexed="23"/>
        <rFont val="Arial Narrow"/>
        <family val="2"/>
      </rPr>
      <t>со1</t>
    </r>
  </si>
  <si>
    <r>
      <t xml:space="preserve">Врњци - </t>
    </r>
    <r>
      <rPr>
        <sz val="10"/>
        <color indexed="23"/>
        <rFont val="Arial Narrow"/>
        <family val="2"/>
      </rPr>
      <t>Врњачка Бања</t>
    </r>
  </si>
  <si>
    <r>
      <t>20801</t>
    </r>
    <r>
      <rPr>
        <sz val="10"/>
        <color indexed="23"/>
        <rFont val="Arial Narrow"/>
        <family val="2"/>
      </rPr>
      <t>со2</t>
    </r>
  </si>
  <si>
    <r>
      <t>Врњачка Бања -</t>
    </r>
    <r>
      <rPr>
        <sz val="10"/>
        <rFont val="Arial Narrow"/>
        <family val="2"/>
      </rPr>
      <t xml:space="preserve"> Гоч</t>
    </r>
  </si>
  <si>
    <t>АБС 1024</t>
  </si>
  <si>
    <t>Број пута: 215</t>
  </si>
  <si>
    <t>21501</t>
  </si>
  <si>
    <t>Појате - Ћићевац</t>
  </si>
  <si>
    <t>АБС 1027</t>
  </si>
  <si>
    <t>21502</t>
  </si>
  <si>
    <t>Ћићевац - Бивоље</t>
  </si>
  <si>
    <t>АБС 1224</t>
  </si>
  <si>
    <t>Ораовица - Предејане</t>
  </si>
  <si>
    <t xml:space="preserve">Црвена Река (веза са 259) - Бела Паланка </t>
  </si>
  <si>
    <t>У 2023. ГОДИНИ (Прелиминарни резултати)</t>
  </si>
  <si>
    <t>59</t>
  </si>
  <si>
    <t>86</t>
  </si>
  <si>
    <t>АБС 1071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</si>
</sst>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_-* #,##0_-;\-* #,##0_-;_-* &quot;-&quot;_-;_-@_-"/>
    <numFmt numFmtId="173" formatCode="_-* #,##0.00_-;\-* #,##0.00_-;_-* &quot;-&quot;??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\ &quot;Din.&quot;;\-#,##0\ &quot;Din.&quot;"/>
    <numFmt numFmtId="183" formatCode="#,##0\ &quot;Din.&quot;;[Red]\-#,##0\ &quot;Din.&quot;"/>
    <numFmt numFmtId="184" formatCode="#,##0.00\ &quot;Din.&quot;;\-#,##0.00\ &quot;Din.&quot;"/>
    <numFmt numFmtId="185" formatCode="#,##0.00\ &quot;Din.&quot;;[Red]\-#,##0.00\ &quot;Din.&quot;"/>
    <numFmt numFmtId="186" formatCode="_-* #,##0\ &quot;Din.&quot;_-;\-* #,##0\ &quot;Din.&quot;_-;_-* &quot;-&quot;\ &quot;Din.&quot;_-;_-@_-"/>
    <numFmt numFmtId="187" formatCode="_-* #,##0\ _D_i_n_._-;\-* #,##0\ _D_i_n_._-;_-* &quot;-&quot;\ _D_i_n_._-;_-@_-"/>
    <numFmt numFmtId="188" formatCode="_-* #,##0.00\ &quot;Din.&quot;_-;\-* #,##0.00\ &quot;Din.&quot;_-;_-* &quot;-&quot;??\ &quot;Din.&quot;_-;_-@_-"/>
    <numFmt numFmtId="189" formatCode="_-* #,##0.00\ _D_i_n_._-;\-* #,##0.00\ _D_i_n_._-;_-* &quot;-&quot;??\ _D_i_n_._-;_-@_-"/>
    <numFmt numFmtId="190" formatCode="0.000"/>
    <numFmt numFmtId="191" formatCode="0_ ;[Red]\-0\ "/>
    <numFmt numFmtId="192" formatCode="0.0"/>
    <numFmt numFmtId="193" formatCode="[$-409]dddd\,\ mmmm\ dd\,\ yyyy"/>
    <numFmt numFmtId="194" formatCode="#\ ##0"/>
    <numFmt numFmtId="195" formatCode="#\ ###\ ##0\ \ \ "/>
    <numFmt numFmtId="196" formatCode="#\ ###\ ##0\ \ "/>
    <numFmt numFmtId="197" formatCode="[$-C1A]d\.\ mmmm\ yyyy"/>
    <numFmt numFmtId="198" formatCode="#\ ##0\ \ "/>
    <numFmt numFmtId="199" formatCode="0.0%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#,##0"/>
    <numFmt numFmtId="205" formatCode="#,###,##0.00"/>
    <numFmt numFmtId="206" formatCode="[$-C1A]dddd\,\ d\.\ mmmm\ yyyy;@"/>
    <numFmt numFmtId="207" formatCode="[$-1301A]d\.m\.yy;@"/>
    <numFmt numFmtId="208" formatCode="[$-1281A]dddd\,\ d\.\ mmmm\ yyyy;@"/>
    <numFmt numFmtId="209" formatCode="[$-1281A]d\.\ mmmm\ yyyy;@"/>
    <numFmt numFmtId="210" formatCode="[$-409]h:mm:ss\ AM/PM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62"/>
      <name val="Arial Narrow"/>
      <family val="2"/>
    </font>
    <font>
      <sz val="11"/>
      <color indexed="8"/>
      <name val="Arial Narrow"/>
      <family val="2"/>
    </font>
    <font>
      <sz val="10"/>
      <color indexed="23"/>
      <name val="Arial Narrow"/>
      <family val="2"/>
    </font>
    <font>
      <sz val="10"/>
      <color indexed="10"/>
      <name val="Arial Narrow"/>
      <family val="2"/>
    </font>
    <font>
      <b/>
      <u val="single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8"/>
      <color indexed="16"/>
      <name val="Arial"/>
      <family val="2"/>
    </font>
    <font>
      <sz val="20"/>
      <color indexed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18"/>
      <name val="Arial"/>
      <family val="2"/>
    </font>
    <font>
      <b/>
      <sz val="10"/>
      <color indexed="56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-0.24997000396251678"/>
      <name val="Arial"/>
      <family val="2"/>
    </font>
    <font>
      <b/>
      <sz val="10"/>
      <color theme="3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5FFDD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/>
      <right/>
      <top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/>
      <bottom style="double"/>
    </border>
  </borders>
  <cellStyleXfs count="1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3" fillId="25" borderId="0" applyNumberFormat="0" applyBorder="0" applyAlignment="0" applyProtection="0"/>
    <xf numFmtId="0" fontId="41" fillId="26" borderId="0" applyNumberFormat="0" applyBorder="0" applyAlignment="0" applyProtection="0"/>
    <xf numFmtId="0" fontId="3" fillId="17" borderId="0" applyNumberFormat="0" applyBorder="0" applyAlignment="0" applyProtection="0"/>
    <xf numFmtId="0" fontId="41" fillId="27" borderId="0" applyNumberFormat="0" applyBorder="0" applyAlignment="0" applyProtection="0"/>
    <xf numFmtId="0" fontId="3" fillId="19" borderId="0" applyNumberFormat="0" applyBorder="0" applyAlignment="0" applyProtection="0"/>
    <xf numFmtId="0" fontId="41" fillId="28" borderId="0" applyNumberFormat="0" applyBorder="0" applyAlignment="0" applyProtection="0"/>
    <xf numFmtId="0" fontId="3" fillId="29" borderId="0" applyNumberFormat="0" applyBorder="0" applyAlignment="0" applyProtection="0"/>
    <xf numFmtId="0" fontId="41" fillId="30" borderId="0" applyNumberFormat="0" applyBorder="0" applyAlignment="0" applyProtection="0"/>
    <xf numFmtId="0" fontId="3" fillId="31" borderId="0" applyNumberFormat="0" applyBorder="0" applyAlignment="0" applyProtection="0"/>
    <xf numFmtId="0" fontId="41" fillId="32" borderId="0" applyNumberFormat="0" applyBorder="0" applyAlignment="0" applyProtection="0"/>
    <xf numFmtId="0" fontId="3" fillId="33" borderId="0" applyNumberFormat="0" applyBorder="0" applyAlignment="0" applyProtection="0"/>
    <xf numFmtId="0" fontId="41" fillId="34" borderId="0" applyNumberFormat="0" applyBorder="0" applyAlignment="0" applyProtection="0"/>
    <xf numFmtId="0" fontId="3" fillId="35" borderId="0" applyNumberFormat="0" applyBorder="0" applyAlignment="0" applyProtection="0"/>
    <xf numFmtId="0" fontId="41" fillId="36" borderId="0" applyNumberFormat="0" applyBorder="0" applyAlignment="0" applyProtection="0"/>
    <xf numFmtId="0" fontId="3" fillId="37" borderId="0" applyNumberFormat="0" applyBorder="0" applyAlignment="0" applyProtection="0"/>
    <xf numFmtId="0" fontId="41" fillId="38" borderId="0" applyNumberFormat="0" applyBorder="0" applyAlignment="0" applyProtection="0"/>
    <xf numFmtId="0" fontId="3" fillId="39" borderId="0" applyNumberFormat="0" applyBorder="0" applyAlignment="0" applyProtection="0"/>
    <xf numFmtId="0" fontId="41" fillId="40" borderId="0" applyNumberFormat="0" applyBorder="0" applyAlignment="0" applyProtection="0"/>
    <xf numFmtId="0" fontId="3" fillId="29" borderId="0" applyNumberFormat="0" applyBorder="0" applyAlignment="0" applyProtection="0"/>
    <xf numFmtId="0" fontId="41" fillId="41" borderId="0" applyNumberFormat="0" applyBorder="0" applyAlignment="0" applyProtection="0"/>
    <xf numFmtId="0" fontId="3" fillId="31" borderId="0" applyNumberFormat="0" applyBorder="0" applyAlignment="0" applyProtection="0"/>
    <xf numFmtId="0" fontId="41" fillId="42" borderId="0" applyNumberFormat="0" applyBorder="0" applyAlignment="0" applyProtection="0"/>
    <xf numFmtId="0" fontId="3" fillId="43" borderId="0" applyNumberFormat="0" applyBorder="0" applyAlignment="0" applyProtection="0"/>
    <xf numFmtId="0" fontId="42" fillId="44" borderId="0" applyNumberFormat="0" applyBorder="0" applyAlignment="0" applyProtection="0"/>
    <xf numFmtId="0" fontId="4" fillId="5" borderId="0" applyNumberFormat="0" applyBorder="0" applyAlignment="0" applyProtection="0"/>
    <xf numFmtId="0" fontId="43" fillId="45" borderId="1" applyNumberFormat="0" applyAlignment="0" applyProtection="0"/>
    <xf numFmtId="0" fontId="5" fillId="46" borderId="2" applyNumberFormat="0" applyAlignment="0" applyProtection="0"/>
    <xf numFmtId="0" fontId="44" fillId="47" borderId="3" applyNumberFormat="0" applyAlignment="0" applyProtection="0"/>
    <xf numFmtId="0" fontId="6" fillId="48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8" fillId="7" borderId="0" applyNumberFormat="0" applyBorder="0" applyAlignment="0" applyProtection="0"/>
    <xf numFmtId="0" fontId="48" fillId="0" borderId="5" applyNumberFormat="0" applyFill="0" applyAlignment="0" applyProtection="0"/>
    <xf numFmtId="0" fontId="9" fillId="0" borderId="6" applyNumberFormat="0" applyFill="0" applyAlignment="0" applyProtection="0"/>
    <xf numFmtId="0" fontId="49" fillId="0" borderId="7" applyNumberFormat="0" applyFill="0" applyAlignment="0" applyProtection="0"/>
    <xf numFmtId="0" fontId="10" fillId="0" borderId="8" applyNumberFormat="0" applyFill="0" applyAlignment="0" applyProtection="0"/>
    <xf numFmtId="0" fontId="50" fillId="0" borderId="9" applyNumberFormat="0" applyFill="0" applyAlignment="0" applyProtection="0"/>
    <xf numFmtId="0" fontId="11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1" applyNumberFormat="0" applyAlignment="0" applyProtection="0"/>
    <xf numFmtId="0" fontId="12" fillId="13" borderId="2" applyNumberFormat="0" applyAlignment="0" applyProtection="0"/>
    <xf numFmtId="0" fontId="53" fillId="0" borderId="11" applyNumberFormat="0" applyFill="0" applyAlignment="0" applyProtection="0"/>
    <xf numFmtId="0" fontId="13" fillId="0" borderId="12" applyNumberFormat="0" applyFill="0" applyAlignment="0" applyProtection="0"/>
    <xf numFmtId="0" fontId="54" fillId="51" borderId="0" applyNumberFormat="0" applyBorder="0" applyAlignment="0" applyProtection="0"/>
    <xf numFmtId="0" fontId="14" fillId="52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55" fillId="45" borderId="15" applyNumberFormat="0" applyAlignment="0" applyProtection="0"/>
    <xf numFmtId="0" fontId="15" fillId="46" borderId="16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17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85">
    <xf numFmtId="0" fontId="0" fillId="0" borderId="0" xfId="0" applyFont="1" applyAlignment="1">
      <alignment/>
    </xf>
    <xf numFmtId="0" fontId="21" fillId="55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90" fontId="21" fillId="0" borderId="0" xfId="0" applyNumberFormat="1" applyFont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center"/>
    </xf>
    <xf numFmtId="0" fontId="21" fillId="0" borderId="24" xfId="0" applyNumberFormat="1" applyFont="1" applyFill="1" applyBorder="1" applyAlignment="1">
      <alignment horizontal="center" vertical="center"/>
    </xf>
    <xf numFmtId="0" fontId="21" fillId="0" borderId="25" xfId="0" applyNumberFormat="1" applyFont="1" applyFill="1" applyBorder="1" applyAlignment="1">
      <alignment horizontal="center" vertical="center"/>
    </xf>
    <xf numFmtId="0" fontId="21" fillId="0" borderId="26" xfId="0" applyNumberFormat="1" applyFont="1" applyFill="1" applyBorder="1" applyAlignment="1">
      <alignment horizontal="center" vertical="center"/>
    </xf>
    <xf numFmtId="0" fontId="21" fillId="0" borderId="27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" fontId="24" fillId="0" borderId="19" xfId="0" applyNumberFormat="1" applyFont="1" applyFill="1" applyBorder="1" applyAlignment="1">
      <alignment vertical="center" wrapText="1"/>
    </xf>
    <xf numFmtId="1" fontId="25" fillId="0" borderId="19" xfId="0" applyNumberFormat="1" applyFont="1" applyFill="1" applyBorder="1" applyAlignment="1">
      <alignment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1" fontId="21" fillId="0" borderId="22" xfId="0" applyNumberFormat="1" applyFont="1" applyBorder="1" applyAlignment="1">
      <alignment horizontal="left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left" vertical="center" wrapText="1"/>
    </xf>
    <xf numFmtId="0" fontId="21" fillId="56" borderId="22" xfId="0" applyFont="1" applyFill="1" applyBorder="1" applyAlignment="1">
      <alignment horizontal="center" vertical="center"/>
    </xf>
    <xf numFmtId="1" fontId="21" fillId="56" borderId="22" xfId="0" applyNumberFormat="1" applyFont="1" applyFill="1" applyBorder="1" applyAlignment="1">
      <alignment horizontal="center" vertical="center" wrapText="1"/>
    </xf>
    <xf numFmtId="49" fontId="21" fillId="56" borderId="22" xfId="0" applyNumberFormat="1" applyFont="1" applyFill="1" applyBorder="1" applyAlignment="1">
      <alignment horizontal="center" vertical="center"/>
    </xf>
    <xf numFmtId="49" fontId="21" fillId="56" borderId="22" xfId="0" applyNumberFormat="1" applyFont="1" applyFill="1" applyBorder="1" applyAlignment="1">
      <alignment horizontal="center" vertical="center" wrapText="1"/>
    </xf>
    <xf numFmtId="190" fontId="21" fillId="56" borderId="22" xfId="0" applyNumberFormat="1" applyFont="1" applyFill="1" applyBorder="1" applyAlignment="1">
      <alignment horizontal="center" vertical="center" wrapText="1"/>
    </xf>
    <xf numFmtId="0" fontId="21" fillId="56" borderId="20" xfId="0" applyFont="1" applyFill="1" applyBorder="1" applyAlignment="1">
      <alignment horizontal="center" vertical="center"/>
    </xf>
    <xf numFmtId="0" fontId="21" fillId="56" borderId="19" xfId="0" applyFont="1" applyFill="1" applyBorder="1" applyAlignment="1">
      <alignment horizontal="center" vertical="center"/>
    </xf>
    <xf numFmtId="0" fontId="21" fillId="56" borderId="21" xfId="0" applyFont="1" applyFill="1" applyBorder="1" applyAlignment="1">
      <alignment horizontal="center" vertical="center"/>
    </xf>
    <xf numFmtId="0" fontId="21" fillId="56" borderId="0" xfId="0" applyFont="1" applyFill="1" applyBorder="1" applyAlignment="1">
      <alignment horizontal="center" vertical="center"/>
    </xf>
    <xf numFmtId="0" fontId="21" fillId="57" borderId="22" xfId="0" applyFont="1" applyFill="1" applyBorder="1" applyAlignment="1">
      <alignment horizontal="center" vertical="center"/>
    </xf>
    <xf numFmtId="0" fontId="21" fillId="57" borderId="21" xfId="0" applyFont="1" applyFill="1" applyBorder="1" applyAlignment="1">
      <alignment horizontal="center" vertical="center"/>
    </xf>
    <xf numFmtId="0" fontId="21" fillId="57" borderId="23" xfId="0" applyFont="1" applyFill="1" applyBorder="1" applyAlignment="1">
      <alignment horizontal="center" vertical="center"/>
    </xf>
    <xf numFmtId="0" fontId="21" fillId="57" borderId="20" xfId="0" applyFont="1" applyFill="1" applyBorder="1" applyAlignment="1">
      <alignment horizontal="center" vertical="center"/>
    </xf>
    <xf numFmtId="194" fontId="2" fillId="0" borderId="29" xfId="0" applyNumberFormat="1" applyFont="1" applyBorder="1" applyAlignment="1">
      <alignment horizontal="right" vertical="center"/>
    </xf>
    <xf numFmtId="194" fontId="2" fillId="0" borderId="30" xfId="0" applyNumberFormat="1" applyFont="1" applyBorder="1" applyAlignment="1">
      <alignment horizontal="right" vertical="center"/>
    </xf>
    <xf numFmtId="194" fontId="59" fillId="0" borderId="31" xfId="0" applyNumberFormat="1" applyFont="1" applyBorder="1" applyAlignment="1">
      <alignment horizontal="right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1" fontId="21" fillId="58" borderId="22" xfId="0" applyNumberFormat="1" applyFont="1" applyFill="1" applyBorder="1" applyAlignment="1">
      <alignment horizontal="center" vertical="center" wrapText="1"/>
    </xf>
    <xf numFmtId="49" fontId="21" fillId="58" borderId="22" xfId="0" applyNumberFormat="1" applyFont="1" applyFill="1" applyBorder="1" applyAlignment="1">
      <alignment horizontal="center" vertical="center" wrapText="1"/>
    </xf>
    <xf numFmtId="1" fontId="21" fillId="58" borderId="20" xfId="0" applyNumberFormat="1" applyFont="1" applyFill="1" applyBorder="1" applyAlignment="1">
      <alignment horizontal="center" vertical="center" wrapText="1"/>
    </xf>
    <xf numFmtId="1" fontId="21" fillId="58" borderId="21" xfId="0" applyNumberFormat="1" applyFont="1" applyFill="1" applyBorder="1" applyAlignment="1">
      <alignment horizontal="center" vertical="center" wrapText="1"/>
    </xf>
    <xf numFmtId="49" fontId="21" fillId="58" borderId="21" xfId="0" applyNumberFormat="1" applyFont="1" applyFill="1" applyBorder="1" applyAlignment="1">
      <alignment horizontal="center" vertical="center" wrapText="1"/>
    </xf>
    <xf numFmtId="0" fontId="21" fillId="58" borderId="21" xfId="0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21" fillId="0" borderId="33" xfId="0" applyNumberFormat="1" applyFont="1" applyFill="1" applyBorder="1" applyAlignment="1">
      <alignment horizontal="center" vertical="center"/>
    </xf>
    <xf numFmtId="0" fontId="23" fillId="13" borderId="0" xfId="0" applyFont="1" applyFill="1" applyBorder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vertical="center" wrapText="1"/>
    </xf>
    <xf numFmtId="192" fontId="21" fillId="0" borderId="0" xfId="0" applyNumberFormat="1" applyFont="1" applyAlignment="1">
      <alignment horizontal="center" vertical="center"/>
    </xf>
    <xf numFmtId="0" fontId="26" fillId="0" borderId="0" xfId="0" applyFont="1" applyAlignment="1">
      <alignment/>
    </xf>
    <xf numFmtId="0" fontId="23" fillId="0" borderId="0" xfId="0" applyFont="1" applyBorder="1" applyAlignment="1">
      <alignment/>
    </xf>
    <xf numFmtId="192" fontId="21" fillId="0" borderId="19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5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" fontId="21" fillId="0" borderId="21" xfId="0" applyNumberFormat="1" applyFont="1" applyFill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4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92" fontId="21" fillId="0" borderId="0" xfId="0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192" fontId="23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49" fontId="29" fillId="0" borderId="0" xfId="0" applyNumberFormat="1" applyFont="1" applyAlignment="1">
      <alignment horizontal="right" vertical="center"/>
    </xf>
    <xf numFmtId="0" fontId="30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94" fontId="21" fillId="0" borderId="0" xfId="0" applyNumberFormat="1" applyFont="1" applyAlignment="1">
      <alignment horizontal="right" vertical="center" wrapText="1"/>
    </xf>
    <xf numFmtId="194" fontId="60" fillId="0" borderId="0" xfId="0" applyNumberFormat="1" applyFont="1" applyAlignment="1">
      <alignment horizontal="right" vertical="center" wrapText="1"/>
    </xf>
    <xf numFmtId="194" fontId="23" fillId="46" borderId="34" xfId="0" applyNumberFormat="1" applyFont="1" applyFill="1" applyBorder="1" applyAlignment="1">
      <alignment horizontal="right" vertical="center" wrapText="1"/>
    </xf>
    <xf numFmtId="194" fontId="23" fillId="46" borderId="35" xfId="0" applyNumberFormat="1" applyFont="1" applyFill="1" applyBorder="1" applyAlignment="1">
      <alignment horizontal="right" vertical="center" wrapText="1"/>
    </xf>
    <xf numFmtId="194" fontId="21" fillId="0" borderId="19" xfId="0" applyNumberFormat="1" applyFont="1" applyFill="1" applyBorder="1" applyAlignment="1">
      <alignment horizontal="right" vertical="center" wrapText="1"/>
    </xf>
    <xf numFmtId="194" fontId="60" fillId="0" borderId="19" xfId="0" applyNumberFormat="1" applyFont="1" applyFill="1" applyBorder="1" applyAlignment="1">
      <alignment horizontal="right" vertical="center" wrapText="1"/>
    </xf>
    <xf numFmtId="194" fontId="23" fillId="0" borderId="0" xfId="0" applyNumberFormat="1" applyFont="1" applyAlignment="1">
      <alignment horizontal="right" vertical="center"/>
    </xf>
    <xf numFmtId="194" fontId="60" fillId="0" borderId="0" xfId="0" applyNumberFormat="1" applyFont="1" applyAlignment="1">
      <alignment horizontal="right" vertical="center"/>
    </xf>
    <xf numFmtId="194" fontId="21" fillId="0" borderId="0" xfId="0" applyNumberFormat="1" applyFont="1" applyBorder="1" applyAlignment="1">
      <alignment horizontal="right" vertical="center" wrapText="1"/>
    </xf>
    <xf numFmtId="194" fontId="60" fillId="0" borderId="0" xfId="0" applyNumberFormat="1" applyFont="1" applyBorder="1" applyAlignment="1">
      <alignment horizontal="right" vertical="center" wrapText="1"/>
    </xf>
    <xf numFmtId="0" fontId="21" fillId="46" borderId="36" xfId="0" applyFont="1" applyFill="1" applyBorder="1" applyAlignment="1">
      <alignment horizontal="center" vertical="center" wrapText="1"/>
    </xf>
    <xf numFmtId="194" fontId="2" fillId="0" borderId="37" xfId="0" applyNumberFormat="1" applyFont="1" applyBorder="1" applyAlignment="1">
      <alignment horizontal="right" vertical="center"/>
    </xf>
    <xf numFmtId="194" fontId="2" fillId="0" borderId="38" xfId="0" applyNumberFormat="1" applyFont="1" applyBorder="1" applyAlignment="1">
      <alignment horizontal="right" vertical="center"/>
    </xf>
    <xf numFmtId="194" fontId="2" fillId="0" borderId="39" xfId="0" applyNumberFormat="1" applyFont="1" applyBorder="1" applyAlignment="1">
      <alignment horizontal="right" vertical="center"/>
    </xf>
    <xf numFmtId="194" fontId="2" fillId="0" borderId="35" xfId="0" applyNumberFormat="1" applyFont="1" applyBorder="1" applyAlignment="1">
      <alignment horizontal="right" vertical="center"/>
    </xf>
    <xf numFmtId="194" fontId="2" fillId="0" borderId="40" xfId="0" applyNumberFormat="1" applyFont="1" applyBorder="1" applyAlignment="1">
      <alignment horizontal="right" vertical="center"/>
    </xf>
    <xf numFmtId="194" fontId="2" fillId="0" borderId="34" xfId="0" applyNumberFormat="1" applyFont="1" applyBorder="1" applyAlignment="1">
      <alignment horizontal="right" vertical="center"/>
    </xf>
    <xf numFmtId="194" fontId="59" fillId="0" borderId="36" xfId="0" applyNumberFormat="1" applyFont="1" applyBorder="1" applyAlignment="1">
      <alignment horizontal="right" vertical="center"/>
    </xf>
    <xf numFmtId="194" fontId="2" fillId="0" borderId="41" xfId="0" applyNumberFormat="1" applyFont="1" applyBorder="1" applyAlignment="1">
      <alignment horizontal="right" vertical="center"/>
    </xf>
    <xf numFmtId="194" fontId="2" fillId="0" borderId="42" xfId="0" applyNumberFormat="1" applyFont="1" applyBorder="1" applyAlignment="1">
      <alignment horizontal="right" vertical="center"/>
    </xf>
    <xf numFmtId="0" fontId="21" fillId="0" borderId="43" xfId="0" applyNumberFormat="1" applyFont="1" applyFill="1" applyBorder="1" applyAlignment="1">
      <alignment horizontal="center" vertical="center"/>
    </xf>
    <xf numFmtId="49" fontId="21" fillId="58" borderId="2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" fontId="21" fillId="0" borderId="26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vertical="center"/>
    </xf>
    <xf numFmtId="192" fontId="2" fillId="0" borderId="21" xfId="0" applyNumberFormat="1" applyFont="1" applyFill="1" applyBorder="1" applyAlignment="1">
      <alignment horizontal="center" vertical="center" wrapText="1"/>
    </xf>
    <xf numFmtId="194" fontId="2" fillId="0" borderId="41" xfId="0" applyNumberFormat="1" applyFont="1" applyFill="1" applyBorder="1" applyAlignment="1">
      <alignment horizontal="right" vertical="center" wrapText="1"/>
    </xf>
    <xf numFmtId="194" fontId="2" fillId="0" borderId="39" xfId="0" applyNumberFormat="1" applyFont="1" applyFill="1" applyBorder="1" applyAlignment="1">
      <alignment horizontal="right" vertical="center" wrapText="1"/>
    </xf>
    <xf numFmtId="194" fontId="59" fillId="0" borderId="44" xfId="0" applyNumberFormat="1" applyFont="1" applyFill="1" applyBorder="1" applyAlignment="1">
      <alignment horizontal="right" vertical="center" wrapText="1"/>
    </xf>
    <xf numFmtId="49" fontId="21" fillId="58" borderId="22" xfId="0" applyNumberFormat="1" applyFont="1" applyFill="1" applyBorder="1" applyAlignment="1">
      <alignment horizontal="center" vertical="center" wrapText="1"/>
    </xf>
    <xf numFmtId="1" fontId="21" fillId="58" borderId="22" xfId="0" applyNumberFormat="1" applyFont="1" applyFill="1" applyBorder="1" applyAlignment="1">
      <alignment horizontal="left" vertical="center" wrapText="1"/>
    </xf>
    <xf numFmtId="192" fontId="2" fillId="58" borderId="22" xfId="0" applyNumberFormat="1" applyFont="1" applyFill="1" applyBorder="1" applyAlignment="1">
      <alignment horizontal="center" vertical="center" wrapText="1"/>
    </xf>
    <xf numFmtId="194" fontId="2" fillId="58" borderId="29" xfId="0" applyNumberFormat="1" applyFont="1" applyFill="1" applyBorder="1" applyAlignment="1">
      <alignment horizontal="right" vertical="center" wrapText="1"/>
    </xf>
    <xf numFmtId="194" fontId="2" fillId="58" borderId="30" xfId="0" applyNumberFormat="1" applyFont="1" applyFill="1" applyBorder="1" applyAlignment="1">
      <alignment horizontal="right" vertical="center" wrapText="1"/>
    </xf>
    <xf numFmtId="194" fontId="34" fillId="58" borderId="45" xfId="0" applyNumberFormat="1" applyFont="1" applyFill="1" applyBorder="1" applyAlignment="1">
      <alignment horizontal="right" vertical="center" wrapText="1"/>
    </xf>
    <xf numFmtId="49" fontId="21" fillId="0" borderId="22" xfId="0" applyNumberFormat="1" applyFont="1" applyBorder="1" applyAlignment="1">
      <alignment horizontal="center" vertical="center"/>
    </xf>
    <xf numFmtId="1" fontId="21" fillId="0" borderId="22" xfId="0" applyNumberFormat="1" applyFont="1" applyFill="1" applyBorder="1" applyAlignment="1">
      <alignment horizontal="left" vertical="center" wrapText="1"/>
    </xf>
    <xf numFmtId="192" fontId="2" fillId="0" borderId="22" xfId="0" applyNumberFormat="1" applyFont="1" applyBorder="1" applyAlignment="1">
      <alignment horizontal="center" vertical="center"/>
    </xf>
    <xf numFmtId="194" fontId="2" fillId="0" borderId="29" xfId="0" applyNumberFormat="1" applyFont="1" applyFill="1" applyBorder="1" applyAlignment="1">
      <alignment horizontal="right" vertical="center" wrapText="1"/>
    </xf>
    <xf numFmtId="194" fontId="2" fillId="0" borderId="30" xfId="0" applyNumberFormat="1" applyFont="1" applyFill="1" applyBorder="1" applyAlignment="1">
      <alignment horizontal="right" vertical="center" wrapText="1"/>
    </xf>
    <xf numFmtId="194" fontId="59" fillId="0" borderId="45" xfId="0" applyNumberFormat="1" applyFont="1" applyFill="1" applyBorder="1" applyAlignment="1">
      <alignment horizontal="right" vertical="center" wrapText="1"/>
    </xf>
    <xf numFmtId="1" fontId="21" fillId="0" borderId="22" xfId="0" applyNumberFormat="1" applyFont="1" applyBorder="1" applyAlignment="1">
      <alignment horizontal="left" vertical="center" wrapText="1"/>
    </xf>
    <xf numFmtId="0" fontId="21" fillId="0" borderId="22" xfId="0" applyFont="1" applyFill="1" applyBorder="1" applyAlignment="1">
      <alignment horizontal="center" vertical="center"/>
    </xf>
    <xf numFmtId="0" fontId="21" fillId="0" borderId="22" xfId="0" applyNumberFormat="1" applyFont="1" applyBorder="1" applyAlignment="1">
      <alignment horizontal="left" vertical="center" wrapText="1"/>
    </xf>
    <xf numFmtId="0" fontId="21" fillId="0" borderId="22" xfId="0" applyNumberFormat="1" applyFont="1" applyFill="1" applyBorder="1" applyAlignment="1">
      <alignment horizontal="left" vertical="center"/>
    </xf>
    <xf numFmtId="192" fontId="2" fillId="0" borderId="22" xfId="0" applyNumberFormat="1" applyFont="1" applyFill="1" applyBorder="1" applyAlignment="1">
      <alignment horizontal="center" vertical="center"/>
    </xf>
    <xf numFmtId="194" fontId="2" fillId="0" borderId="29" xfId="0" applyNumberFormat="1" applyFont="1" applyFill="1" applyBorder="1" applyAlignment="1">
      <alignment horizontal="right" vertical="center" wrapText="1"/>
    </xf>
    <xf numFmtId="194" fontId="59" fillId="0" borderId="45" xfId="0" applyNumberFormat="1" applyFont="1" applyFill="1" applyBorder="1" applyAlignment="1">
      <alignment horizontal="right" vertical="center" wrapText="1"/>
    </xf>
    <xf numFmtId="194" fontId="2" fillId="0" borderId="29" xfId="0" applyNumberFormat="1" applyFont="1" applyFill="1" applyBorder="1" applyAlignment="1">
      <alignment vertical="center" wrapText="1"/>
    </xf>
    <xf numFmtId="194" fontId="2" fillId="0" borderId="30" xfId="0" applyNumberFormat="1" applyFont="1" applyFill="1" applyBorder="1" applyAlignment="1">
      <alignment vertical="center" wrapText="1"/>
    </xf>
    <xf numFmtId="194" fontId="59" fillId="0" borderId="45" xfId="0" applyNumberFormat="1" applyFont="1" applyFill="1" applyBorder="1" applyAlignment="1">
      <alignment vertical="center" wrapText="1"/>
    </xf>
    <xf numFmtId="194" fontId="59" fillId="0" borderId="45" xfId="0" applyNumberFormat="1" applyFont="1" applyFill="1" applyBorder="1" applyAlignment="1">
      <alignment horizontal="right" vertical="center"/>
    </xf>
    <xf numFmtId="194" fontId="2" fillId="0" borderId="30" xfId="0" applyNumberFormat="1" applyFont="1" applyFill="1" applyBorder="1" applyAlignment="1">
      <alignment horizontal="right" vertical="center" wrapText="1"/>
    </xf>
    <xf numFmtId="0" fontId="21" fillId="0" borderId="22" xfId="0" applyFont="1" applyFill="1" applyBorder="1" applyAlignment="1">
      <alignment horizontal="left" vertical="center"/>
    </xf>
    <xf numFmtId="194" fontId="2" fillId="0" borderId="29" xfId="0" applyNumberFormat="1" applyFont="1" applyFill="1" applyBorder="1" applyAlignment="1">
      <alignment horizontal="right" vertical="center"/>
    </xf>
    <xf numFmtId="49" fontId="21" fillId="0" borderId="22" xfId="0" applyNumberFormat="1" applyFont="1" applyFill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 wrapText="1"/>
    </xf>
    <xf numFmtId="192" fontId="2" fillId="0" borderId="19" xfId="0" applyNumberFormat="1" applyFont="1" applyFill="1" applyBorder="1" applyAlignment="1">
      <alignment horizontal="center" vertical="center"/>
    </xf>
    <xf numFmtId="194" fontId="2" fillId="0" borderId="19" xfId="0" applyNumberFormat="1" applyFont="1" applyBorder="1" applyAlignment="1">
      <alignment horizontal="right" vertical="center" wrapText="1"/>
    </xf>
    <xf numFmtId="194" fontId="59" fillId="0" borderId="19" xfId="0" applyNumberFormat="1" applyFont="1" applyBorder="1" applyAlignment="1">
      <alignment horizontal="right" vertical="center" wrapText="1"/>
    </xf>
    <xf numFmtId="1" fontId="35" fillId="59" borderId="19" xfId="0" applyNumberFormat="1" applyFont="1" applyFill="1" applyBorder="1" applyAlignment="1">
      <alignment horizontal="right" vertical="center" wrapText="1"/>
    </xf>
    <xf numFmtId="1" fontId="35" fillId="59" borderId="46" xfId="0" applyNumberFormat="1" applyFont="1" applyFill="1" applyBorder="1" applyAlignment="1">
      <alignment horizontal="right" vertical="center" wrapText="1"/>
    </xf>
    <xf numFmtId="49" fontId="22" fillId="0" borderId="23" xfId="0" applyNumberFormat="1" applyFont="1" applyBorder="1" applyAlignment="1">
      <alignment horizontal="center" vertical="center"/>
    </xf>
    <xf numFmtId="0" fontId="22" fillId="0" borderId="23" xfId="0" applyFont="1" applyFill="1" applyBorder="1" applyAlignment="1">
      <alignment horizontal="left" vertical="center"/>
    </xf>
    <xf numFmtId="192" fontId="35" fillId="0" borderId="23" xfId="0" applyNumberFormat="1" applyFont="1" applyFill="1" applyBorder="1" applyAlignment="1">
      <alignment horizontal="center" vertical="center"/>
    </xf>
    <xf numFmtId="0" fontId="21" fillId="56" borderId="23" xfId="0" applyFont="1" applyFill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0" fontId="22" fillId="0" borderId="19" xfId="0" applyFont="1" applyFill="1" applyBorder="1" applyAlignment="1">
      <alignment horizontal="left" vertical="center"/>
    </xf>
    <xf numFmtId="192" fontId="35" fillId="0" borderId="19" xfId="0" applyNumberFormat="1" applyFont="1" applyFill="1" applyBorder="1" applyAlignment="1">
      <alignment horizontal="center" vertical="center"/>
    </xf>
    <xf numFmtId="194" fontId="2" fillId="0" borderId="19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/>
    </xf>
    <xf numFmtId="0" fontId="22" fillId="0" borderId="21" xfId="0" applyFont="1" applyFill="1" applyBorder="1" applyAlignment="1">
      <alignment horizontal="left" vertical="center"/>
    </xf>
    <xf numFmtId="192" fontId="35" fillId="0" borderId="21" xfId="0" applyNumberFormat="1" applyFont="1" applyFill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0" fontId="22" fillId="0" borderId="20" xfId="0" applyFont="1" applyFill="1" applyBorder="1" applyAlignment="1">
      <alignment horizontal="left" vertical="center"/>
    </xf>
    <xf numFmtId="192" fontId="35" fillId="0" borderId="20" xfId="0" applyNumberFormat="1" applyFont="1" applyFill="1" applyBorder="1" applyAlignment="1">
      <alignment horizontal="center" vertical="center"/>
    </xf>
    <xf numFmtId="1" fontId="24" fillId="0" borderId="19" xfId="0" applyNumberFormat="1" applyFont="1" applyFill="1" applyBorder="1" applyAlignment="1">
      <alignment vertical="center" wrapText="1"/>
    </xf>
    <xf numFmtId="1" fontId="25" fillId="0" borderId="19" xfId="0" applyNumberFormat="1" applyFont="1" applyFill="1" applyBorder="1" applyAlignment="1">
      <alignment vertical="center" wrapText="1"/>
    </xf>
    <xf numFmtId="192" fontId="2" fillId="0" borderId="19" xfId="0" applyNumberFormat="1" applyFont="1" applyBorder="1" applyAlignment="1">
      <alignment horizontal="center" vertical="center"/>
    </xf>
    <xf numFmtId="194" fontId="34" fillId="0" borderId="19" xfId="0" applyNumberFormat="1" applyFont="1" applyFill="1" applyBorder="1" applyAlignment="1">
      <alignment horizontal="right" vertical="center" wrapText="1"/>
    </xf>
    <xf numFmtId="194" fontId="59" fillId="0" borderId="19" xfId="0" applyNumberFormat="1" applyFont="1" applyFill="1" applyBorder="1" applyAlignment="1">
      <alignment horizontal="right" vertical="center" wrapText="1"/>
    </xf>
    <xf numFmtId="49" fontId="21" fillId="0" borderId="21" xfId="0" applyNumberFormat="1" applyFont="1" applyBorder="1" applyAlignment="1">
      <alignment horizontal="center" vertical="center"/>
    </xf>
    <xf numFmtId="1" fontId="21" fillId="0" borderId="21" xfId="0" applyNumberFormat="1" applyFont="1" applyBorder="1" applyAlignment="1">
      <alignment horizontal="left" vertical="center" wrapText="1"/>
    </xf>
    <xf numFmtId="192" fontId="2" fillId="0" borderId="21" xfId="0" applyNumberFormat="1" applyFont="1" applyFill="1" applyBorder="1" applyAlignment="1">
      <alignment horizontal="center" vertical="center"/>
    </xf>
    <xf numFmtId="194" fontId="59" fillId="0" borderId="44" xfId="0" applyNumberFormat="1" applyFont="1" applyBorder="1" applyAlignment="1">
      <alignment horizontal="right" vertical="center"/>
    </xf>
    <xf numFmtId="194" fontId="59" fillId="0" borderId="45" xfId="0" applyNumberFormat="1" applyFont="1" applyBorder="1" applyAlignment="1">
      <alignment horizontal="right" vertical="center"/>
    </xf>
    <xf numFmtId="49" fontId="21" fillId="58" borderId="22" xfId="0" applyNumberFormat="1" applyFont="1" applyFill="1" applyBorder="1" applyAlignment="1">
      <alignment horizontal="center" vertical="center"/>
    </xf>
    <xf numFmtId="192" fontId="2" fillId="58" borderId="22" xfId="0" applyNumberFormat="1" applyFont="1" applyFill="1" applyBorder="1" applyAlignment="1">
      <alignment horizontal="center" vertical="center"/>
    </xf>
    <xf numFmtId="1" fontId="21" fillId="0" borderId="20" xfId="0" applyNumberFormat="1" applyFont="1" applyBorder="1" applyAlignment="1">
      <alignment horizontal="left" vertical="center" wrapText="1"/>
    </xf>
    <xf numFmtId="192" fontId="2" fillId="0" borderId="20" xfId="0" applyNumberFormat="1" applyFont="1" applyBorder="1" applyAlignment="1">
      <alignment horizontal="center" vertical="center"/>
    </xf>
    <xf numFmtId="194" fontId="59" fillId="0" borderId="47" xfId="0" applyNumberFormat="1" applyFont="1" applyBorder="1" applyAlignment="1">
      <alignment horizontal="right" vertical="center"/>
    </xf>
    <xf numFmtId="0" fontId="21" fillId="0" borderId="21" xfId="0" applyFont="1" applyBorder="1" applyAlignment="1">
      <alignment horizontal="left" vertical="center"/>
    </xf>
    <xf numFmtId="192" fontId="2" fillId="0" borderId="21" xfId="0" applyNumberFormat="1" applyFont="1" applyBorder="1" applyAlignment="1">
      <alignment horizontal="center" vertical="center"/>
    </xf>
    <xf numFmtId="1" fontId="21" fillId="0" borderId="21" xfId="0" applyNumberFormat="1" applyFont="1" applyFill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/>
    </xf>
    <xf numFmtId="0" fontId="21" fillId="58" borderId="22" xfId="0" applyNumberFormat="1" applyFont="1" applyFill="1" applyBorder="1" applyAlignment="1">
      <alignment horizontal="left" vertical="center" wrapText="1"/>
    </xf>
    <xf numFmtId="0" fontId="21" fillId="0" borderId="22" xfId="0" applyNumberFormat="1" applyFont="1" applyFill="1" applyBorder="1" applyAlignment="1">
      <alignment horizontal="left" vertical="center" wrapText="1"/>
    </xf>
    <xf numFmtId="0" fontId="21" fillId="0" borderId="20" xfId="0" applyNumberFormat="1" applyFont="1" applyBorder="1" applyAlignment="1">
      <alignment horizontal="left" vertical="center" wrapText="1"/>
    </xf>
    <xf numFmtId="49" fontId="21" fillId="0" borderId="21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vertical="center"/>
    </xf>
    <xf numFmtId="0" fontId="21" fillId="0" borderId="22" xfId="0" applyNumberFormat="1" applyFont="1" applyFill="1" applyBorder="1" applyAlignment="1">
      <alignment vertical="center" wrapText="1"/>
    </xf>
    <xf numFmtId="0" fontId="21" fillId="0" borderId="22" xfId="0" applyNumberFormat="1" applyFont="1" applyBorder="1" applyAlignment="1">
      <alignment vertical="center" wrapText="1"/>
    </xf>
    <xf numFmtId="49" fontId="21" fillId="58" borderId="20" xfId="0" applyNumberFormat="1" applyFont="1" applyFill="1" applyBorder="1" applyAlignment="1">
      <alignment horizontal="center" vertical="center"/>
    </xf>
    <xf numFmtId="192" fontId="2" fillId="58" borderId="20" xfId="0" applyNumberFormat="1" applyFont="1" applyFill="1" applyBorder="1" applyAlignment="1">
      <alignment horizontal="center" vertical="center"/>
    </xf>
    <xf numFmtId="194" fontId="2" fillId="58" borderId="42" xfId="0" applyNumberFormat="1" applyFont="1" applyFill="1" applyBorder="1" applyAlignment="1">
      <alignment vertical="center" wrapText="1"/>
    </xf>
    <xf numFmtId="194" fontId="2" fillId="58" borderId="35" xfId="0" applyNumberFormat="1" applyFont="1" applyFill="1" applyBorder="1" applyAlignment="1">
      <alignment vertical="center" wrapText="1"/>
    </xf>
    <xf numFmtId="194" fontId="34" fillId="58" borderId="47" xfId="0" applyNumberFormat="1" applyFont="1" applyFill="1" applyBorder="1" applyAlignment="1">
      <alignment vertical="center" wrapText="1"/>
    </xf>
    <xf numFmtId="0" fontId="21" fillId="58" borderId="20" xfId="0" applyNumberFormat="1" applyFont="1" applyFill="1" applyBorder="1" applyAlignment="1">
      <alignment vertical="center" wrapText="1"/>
    </xf>
    <xf numFmtId="49" fontId="21" fillId="0" borderId="23" xfId="0" applyNumberFormat="1" applyFont="1" applyBorder="1" applyAlignment="1">
      <alignment horizontal="center" vertical="center"/>
    </xf>
    <xf numFmtId="1" fontId="21" fillId="0" borderId="23" xfId="0" applyNumberFormat="1" applyFont="1" applyFill="1" applyBorder="1" applyAlignment="1">
      <alignment horizontal="left" vertical="center" wrapText="1"/>
    </xf>
    <xf numFmtId="192" fontId="2" fillId="0" borderId="23" xfId="0" applyNumberFormat="1" applyFont="1" applyBorder="1" applyAlignment="1">
      <alignment horizontal="center" vertical="center"/>
    </xf>
    <xf numFmtId="194" fontId="2" fillId="0" borderId="37" xfId="0" applyNumberFormat="1" applyFont="1" applyBorder="1" applyAlignment="1">
      <alignment horizontal="right" vertical="center" wrapText="1"/>
    </xf>
    <xf numFmtId="194" fontId="2" fillId="0" borderId="38" xfId="0" applyNumberFormat="1" applyFont="1" applyBorder="1" applyAlignment="1">
      <alignment horizontal="right" vertical="center" wrapText="1"/>
    </xf>
    <xf numFmtId="194" fontId="59" fillId="0" borderId="48" xfId="0" applyNumberFormat="1" applyFont="1" applyBorder="1" applyAlignment="1">
      <alignment horizontal="right" vertical="center" wrapText="1"/>
    </xf>
    <xf numFmtId="0" fontId="21" fillId="0" borderId="21" xfId="0" applyNumberFormat="1" applyFont="1" applyFill="1" applyBorder="1" applyAlignment="1">
      <alignment vertical="center" wrapText="1"/>
    </xf>
    <xf numFmtId="49" fontId="21" fillId="0" borderId="22" xfId="0" applyNumberFormat="1" applyFont="1" applyBorder="1" applyAlignment="1">
      <alignment horizontal="left" vertical="center"/>
    </xf>
    <xf numFmtId="194" fontId="2" fillId="0" borderId="42" xfId="0" applyNumberFormat="1" applyFont="1" applyFill="1" applyBorder="1" applyAlignment="1">
      <alignment horizontal="right" vertical="center"/>
    </xf>
    <xf numFmtId="194" fontId="2" fillId="0" borderId="35" xfId="0" applyNumberFormat="1" applyFont="1" applyFill="1" applyBorder="1" applyAlignment="1">
      <alignment horizontal="right" vertical="center"/>
    </xf>
    <xf numFmtId="194" fontId="59" fillId="0" borderId="47" xfId="0" applyNumberFormat="1" applyFont="1" applyFill="1" applyBorder="1" applyAlignment="1">
      <alignment horizontal="right" vertical="center"/>
    </xf>
    <xf numFmtId="49" fontId="21" fillId="0" borderId="20" xfId="0" applyNumberFormat="1" applyFont="1" applyFill="1" applyBorder="1" applyAlignment="1">
      <alignment horizontal="center" vertical="center"/>
    </xf>
    <xf numFmtId="1" fontId="21" fillId="0" borderId="20" xfId="0" applyNumberFormat="1" applyFont="1" applyFill="1" applyBorder="1" applyAlignment="1">
      <alignment horizontal="left" vertical="center" wrapText="1"/>
    </xf>
    <xf numFmtId="192" fontId="2" fillId="0" borderId="20" xfId="0" applyNumberFormat="1" applyFont="1" applyFill="1" applyBorder="1" applyAlignment="1">
      <alignment horizontal="center" vertical="center"/>
    </xf>
    <xf numFmtId="1" fontId="21" fillId="0" borderId="23" xfId="0" applyNumberFormat="1" applyFont="1" applyBorder="1" applyAlignment="1">
      <alignment horizontal="left" vertical="center" wrapText="1"/>
    </xf>
    <xf numFmtId="194" fontId="59" fillId="0" borderId="48" xfId="0" applyNumberFormat="1" applyFont="1" applyBorder="1" applyAlignment="1">
      <alignment horizontal="right" vertical="center"/>
    </xf>
    <xf numFmtId="0" fontId="21" fillId="0" borderId="21" xfId="0" applyNumberFormat="1" applyFont="1" applyBorder="1" applyAlignment="1">
      <alignment horizontal="left" vertical="center" wrapText="1"/>
    </xf>
    <xf numFmtId="194" fontId="2" fillId="0" borderId="41" xfId="0" applyNumberFormat="1" applyFont="1" applyBorder="1" applyAlignment="1">
      <alignment horizontal="right" vertical="center" wrapText="1"/>
    </xf>
    <xf numFmtId="194" fontId="2" fillId="0" borderId="39" xfId="0" applyNumberFormat="1" applyFont="1" applyBorder="1" applyAlignment="1">
      <alignment horizontal="right" vertical="center" wrapText="1"/>
    </xf>
    <xf numFmtId="194" fontId="59" fillId="0" borderId="44" xfId="0" applyNumberFormat="1" applyFont="1" applyBorder="1" applyAlignment="1">
      <alignment horizontal="right" vertical="center" wrapText="1"/>
    </xf>
    <xf numFmtId="0" fontId="21" fillId="0" borderId="21" xfId="0" applyNumberFormat="1" applyFont="1" applyBorder="1" applyAlignment="1">
      <alignment vertical="center" wrapText="1"/>
    </xf>
    <xf numFmtId="194" fontId="2" fillId="0" borderId="41" xfId="0" applyNumberFormat="1" applyFont="1" applyFill="1" applyBorder="1" applyAlignment="1">
      <alignment horizontal="right" vertical="center"/>
    </xf>
    <xf numFmtId="194" fontId="2" fillId="0" borderId="39" xfId="0" applyNumberFormat="1" applyFont="1" applyFill="1" applyBorder="1" applyAlignment="1">
      <alignment horizontal="right" vertical="center"/>
    </xf>
    <xf numFmtId="194" fontId="59" fillId="0" borderId="44" xfId="0" applyNumberFormat="1" applyFont="1" applyFill="1" applyBorder="1" applyAlignment="1">
      <alignment horizontal="right" vertical="center"/>
    </xf>
    <xf numFmtId="194" fontId="2" fillId="0" borderId="30" xfId="0" applyNumberFormat="1" applyFont="1" applyFill="1" applyBorder="1" applyAlignment="1">
      <alignment horizontal="right" vertical="center"/>
    </xf>
    <xf numFmtId="0" fontId="21" fillId="0" borderId="21" xfId="0" applyNumberFormat="1" applyFont="1" applyFill="1" applyBorder="1" applyAlignment="1">
      <alignment horizontal="left" vertical="center" wrapText="1"/>
    </xf>
    <xf numFmtId="0" fontId="21" fillId="58" borderId="22" xfId="0" applyNumberFormat="1" applyFont="1" applyFill="1" applyBorder="1" applyAlignment="1">
      <alignment vertical="center" wrapText="1"/>
    </xf>
    <xf numFmtId="0" fontId="21" fillId="0" borderId="20" xfId="0" applyNumberFormat="1" applyFont="1" applyFill="1" applyBorder="1" applyAlignment="1">
      <alignment vertical="center" wrapText="1"/>
    </xf>
    <xf numFmtId="49" fontId="21" fillId="58" borderId="22" xfId="0" applyNumberFormat="1" applyFont="1" applyFill="1" applyBorder="1" applyAlignment="1">
      <alignment horizontal="left" vertical="center"/>
    </xf>
    <xf numFmtId="194" fontId="2" fillId="0" borderId="42" xfId="0" applyNumberFormat="1" applyFont="1" applyBorder="1" applyAlignment="1">
      <alignment horizontal="right" vertical="center" wrapText="1"/>
    </xf>
    <xf numFmtId="194" fontId="2" fillId="0" borderId="35" xfId="0" applyNumberFormat="1" applyFont="1" applyBorder="1" applyAlignment="1">
      <alignment horizontal="right" vertical="center" wrapText="1"/>
    </xf>
    <xf numFmtId="194" fontId="59" fillId="0" borderId="47" xfId="0" applyNumberFormat="1" applyFont="1" applyBorder="1" applyAlignment="1">
      <alignment horizontal="right" vertical="center" wrapText="1"/>
    </xf>
    <xf numFmtId="49" fontId="21" fillId="0" borderId="23" xfId="0" applyNumberFormat="1" applyFont="1" applyBorder="1" applyAlignment="1">
      <alignment horizontal="left" vertical="center"/>
    </xf>
    <xf numFmtId="194" fontId="2" fillId="0" borderId="49" xfId="0" applyNumberFormat="1" applyFont="1" applyBorder="1" applyAlignment="1">
      <alignment horizontal="right" vertical="center" wrapText="1"/>
    </xf>
    <xf numFmtId="194" fontId="59" fillId="0" borderId="50" xfId="0" applyNumberFormat="1" applyFont="1" applyBorder="1" applyAlignment="1">
      <alignment horizontal="right" vertical="center" wrapText="1"/>
    </xf>
    <xf numFmtId="49" fontId="21" fillId="0" borderId="21" xfId="0" applyNumberFormat="1" applyFont="1" applyBorder="1" applyAlignment="1">
      <alignment horizontal="left" vertical="center"/>
    </xf>
    <xf numFmtId="194" fontId="2" fillId="0" borderId="51" xfId="0" applyNumberFormat="1" applyFont="1" applyBorder="1" applyAlignment="1">
      <alignment horizontal="right" vertical="center" wrapText="1"/>
    </xf>
    <xf numFmtId="194" fontId="59" fillId="0" borderId="52" xfId="0" applyNumberFormat="1" applyFont="1" applyBorder="1" applyAlignment="1">
      <alignment horizontal="right" vertical="center" wrapText="1"/>
    </xf>
    <xf numFmtId="194" fontId="2" fillId="0" borderId="40" xfId="0" applyNumberFormat="1" applyFont="1" applyBorder="1" applyAlignment="1">
      <alignment horizontal="right" vertical="center" wrapText="1"/>
    </xf>
    <xf numFmtId="194" fontId="2" fillId="0" borderId="30" xfId="0" applyNumberFormat="1" applyFont="1" applyBorder="1" applyAlignment="1">
      <alignment horizontal="right" vertical="center" wrapText="1"/>
    </xf>
    <xf numFmtId="194" fontId="59" fillId="0" borderId="31" xfId="0" applyNumberFormat="1" applyFont="1" applyBorder="1" applyAlignment="1">
      <alignment horizontal="right" vertical="center" wrapText="1"/>
    </xf>
    <xf numFmtId="194" fontId="2" fillId="0" borderId="34" xfId="0" applyNumberFormat="1" applyFont="1" applyBorder="1" applyAlignment="1">
      <alignment horizontal="right" vertical="center" wrapText="1"/>
    </xf>
    <xf numFmtId="194" fontId="59" fillId="0" borderId="36" xfId="0" applyNumberFormat="1" applyFont="1" applyBorder="1" applyAlignment="1">
      <alignment horizontal="right" vertical="center" wrapText="1"/>
    </xf>
    <xf numFmtId="1" fontId="24" fillId="0" borderId="28" xfId="0" applyNumberFormat="1" applyFont="1" applyFill="1" applyBorder="1" applyAlignment="1">
      <alignment vertical="center" wrapText="1"/>
    </xf>
    <xf numFmtId="192" fontId="2" fillId="0" borderId="28" xfId="0" applyNumberFormat="1" applyFont="1" applyBorder="1" applyAlignment="1">
      <alignment horizontal="center" vertical="center"/>
    </xf>
    <xf numFmtId="194" fontId="34" fillId="0" borderId="28" xfId="0" applyNumberFormat="1" applyFont="1" applyFill="1" applyBorder="1" applyAlignment="1">
      <alignment horizontal="right" vertical="center" wrapText="1"/>
    </xf>
    <xf numFmtId="194" fontId="59" fillId="0" borderId="28" xfId="0" applyNumberFormat="1" applyFont="1" applyFill="1" applyBorder="1" applyAlignment="1">
      <alignment horizontal="right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 wrapText="1"/>
    </xf>
    <xf numFmtId="192" fontId="2" fillId="0" borderId="21" xfId="0" applyNumberFormat="1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center" wrapText="1"/>
    </xf>
    <xf numFmtId="192" fontId="2" fillId="0" borderId="22" xfId="0" applyNumberFormat="1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192" fontId="2" fillId="0" borderId="20" xfId="0" applyNumberFormat="1" applyFont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left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left" vertical="center" wrapText="1"/>
    </xf>
    <xf numFmtId="192" fontId="2" fillId="0" borderId="22" xfId="0" applyNumberFormat="1" applyFont="1" applyFill="1" applyBorder="1" applyAlignment="1">
      <alignment horizontal="center" vertical="center" wrapText="1"/>
    </xf>
    <xf numFmtId="194" fontId="2" fillId="0" borderId="40" xfId="0" applyNumberFormat="1" applyFont="1" applyFill="1" applyBorder="1" applyAlignment="1">
      <alignment horizontal="right" vertical="center" wrapText="1"/>
    </xf>
    <xf numFmtId="194" fontId="59" fillId="0" borderId="31" xfId="0" applyNumberFormat="1" applyFont="1" applyFill="1" applyBorder="1" applyAlignment="1">
      <alignment horizontal="right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1" fontId="25" fillId="0" borderId="25" xfId="0" applyNumberFormat="1" applyFont="1" applyFill="1" applyBorder="1" applyAlignment="1">
      <alignment vertical="center" wrapText="1"/>
    </xf>
    <xf numFmtId="192" fontId="2" fillId="0" borderId="0" xfId="0" applyNumberFormat="1" applyFont="1" applyFill="1" applyBorder="1" applyAlignment="1">
      <alignment horizontal="center" vertical="center" wrapText="1"/>
    </xf>
    <xf numFmtId="194" fontId="2" fillId="0" borderId="0" xfId="0" applyNumberFormat="1" applyFont="1" applyFill="1" applyBorder="1" applyAlignment="1">
      <alignment horizontal="right" vertical="center" wrapText="1"/>
    </xf>
    <xf numFmtId="194" fontId="59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/>
    </xf>
    <xf numFmtId="49" fontId="21" fillId="0" borderId="28" xfId="0" applyNumberFormat="1" applyFont="1" applyFill="1" applyBorder="1" applyAlignment="1">
      <alignment horizontal="center" vertical="center" wrapText="1"/>
    </xf>
    <xf numFmtId="192" fontId="2" fillId="0" borderId="28" xfId="0" applyNumberFormat="1" applyFont="1" applyFill="1" applyBorder="1" applyAlignment="1">
      <alignment horizontal="center" vertical="center" wrapText="1"/>
    </xf>
    <xf numFmtId="194" fontId="2" fillId="0" borderId="28" xfId="0" applyNumberFormat="1" applyFont="1" applyFill="1" applyBorder="1" applyAlignment="1">
      <alignment horizontal="right" vertical="center" wrapText="1"/>
    </xf>
    <xf numFmtId="49" fontId="21" fillId="0" borderId="23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left" vertical="center" wrapText="1"/>
    </xf>
    <xf numFmtId="192" fontId="2" fillId="0" borderId="23" xfId="0" applyNumberFormat="1" applyFont="1" applyBorder="1" applyAlignment="1">
      <alignment horizontal="center" vertical="center" wrapText="1"/>
    </xf>
    <xf numFmtId="192" fontId="2" fillId="0" borderId="19" xfId="0" applyNumberFormat="1" applyFont="1" applyBorder="1" applyAlignment="1">
      <alignment horizontal="center" vertical="center" wrapText="1"/>
    </xf>
    <xf numFmtId="192" fontId="2" fillId="0" borderId="0" xfId="0" applyNumberFormat="1" applyFont="1" applyFill="1" applyBorder="1" applyAlignment="1">
      <alignment horizontal="center" vertical="center"/>
    </xf>
    <xf numFmtId="1" fontId="21" fillId="0" borderId="21" xfId="0" applyNumberFormat="1" applyFont="1" applyFill="1" applyBorder="1" applyAlignment="1">
      <alignment vertical="center" wrapText="1"/>
    </xf>
    <xf numFmtId="194" fontId="2" fillId="0" borderId="51" xfId="0" applyNumberFormat="1" applyFont="1" applyFill="1" applyBorder="1" applyAlignment="1">
      <alignment horizontal="right" vertical="center"/>
    </xf>
    <xf numFmtId="194" fontId="59" fillId="0" borderId="52" xfId="0" applyNumberFormat="1" applyFont="1" applyFill="1" applyBorder="1" applyAlignment="1">
      <alignment horizontal="right" vertical="center"/>
    </xf>
    <xf numFmtId="0" fontId="21" fillId="58" borderId="22" xfId="0" applyFont="1" applyFill="1" applyBorder="1" applyAlignment="1">
      <alignment horizontal="center" vertical="center"/>
    </xf>
    <xf numFmtId="0" fontId="21" fillId="58" borderId="22" xfId="0" applyFont="1" applyFill="1" applyBorder="1" applyAlignment="1">
      <alignment horizontal="left" vertical="center"/>
    </xf>
    <xf numFmtId="194" fontId="59" fillId="0" borderId="45" xfId="0" applyNumberFormat="1" applyFont="1" applyBorder="1" applyAlignment="1">
      <alignment horizontal="right" vertical="center" wrapText="1"/>
    </xf>
    <xf numFmtId="0" fontId="21" fillId="0" borderId="20" xfId="0" applyNumberFormat="1" applyFont="1" applyBorder="1" applyAlignment="1">
      <alignment vertical="center" wrapText="1"/>
    </xf>
    <xf numFmtId="49" fontId="21" fillId="0" borderId="23" xfId="0" applyNumberFormat="1" applyFont="1" applyBorder="1" applyAlignment="1">
      <alignment vertical="center"/>
    </xf>
    <xf numFmtId="49" fontId="21" fillId="0" borderId="25" xfId="0" applyNumberFormat="1" applyFont="1" applyBorder="1" applyAlignment="1">
      <alignment horizontal="center" vertical="center"/>
    </xf>
    <xf numFmtId="194" fontId="2" fillId="0" borderId="25" xfId="0" applyNumberFormat="1" applyFont="1" applyBorder="1" applyAlignment="1">
      <alignment horizontal="right" vertical="center"/>
    </xf>
    <xf numFmtId="194" fontId="59" fillId="0" borderId="25" xfId="0" applyNumberFormat="1" applyFont="1" applyBorder="1" applyAlignment="1">
      <alignment horizontal="right" vertical="center"/>
    </xf>
    <xf numFmtId="0" fontId="21" fillId="56" borderId="25" xfId="0" applyFont="1" applyFill="1" applyBorder="1" applyAlignment="1">
      <alignment horizontal="center" vertical="center"/>
    </xf>
    <xf numFmtId="192" fontId="2" fillId="0" borderId="23" xfId="0" applyNumberFormat="1" applyFont="1" applyFill="1" applyBorder="1" applyAlignment="1">
      <alignment horizontal="center" vertical="center"/>
    </xf>
    <xf numFmtId="1" fontId="25" fillId="0" borderId="28" xfId="0" applyNumberFormat="1" applyFont="1" applyFill="1" applyBorder="1" applyAlignment="1">
      <alignment vertical="center" wrapText="1"/>
    </xf>
    <xf numFmtId="192" fontId="2" fillId="0" borderId="28" xfId="0" applyNumberFormat="1" applyFont="1" applyFill="1" applyBorder="1" applyAlignment="1">
      <alignment horizontal="center" vertical="center"/>
    </xf>
    <xf numFmtId="0" fontId="21" fillId="0" borderId="53" xfId="0" applyFont="1" applyBorder="1" applyAlignment="1">
      <alignment horizontal="left" vertical="center" wrapText="1"/>
    </xf>
    <xf numFmtId="194" fontId="2" fillId="0" borderId="29" xfId="0" applyNumberFormat="1" applyFont="1" applyBorder="1" applyAlignment="1">
      <alignment horizontal="right" vertical="center" wrapText="1"/>
    </xf>
    <xf numFmtId="0" fontId="21" fillId="58" borderId="22" xfId="0" applyFont="1" applyFill="1" applyBorder="1" applyAlignment="1">
      <alignment horizontal="left" vertical="center" wrapText="1"/>
    </xf>
    <xf numFmtId="49" fontId="21" fillId="0" borderId="25" xfId="0" applyNumberFormat="1" applyFont="1" applyBorder="1" applyAlignment="1">
      <alignment horizontal="center" vertical="center" wrapText="1"/>
    </xf>
    <xf numFmtId="192" fontId="2" fillId="0" borderId="25" xfId="0" applyNumberFormat="1" applyFont="1" applyFill="1" applyBorder="1" applyAlignment="1">
      <alignment horizontal="center" vertical="center"/>
    </xf>
    <xf numFmtId="194" fontId="2" fillId="0" borderId="25" xfId="0" applyNumberFormat="1" applyFont="1" applyBorder="1" applyAlignment="1">
      <alignment horizontal="center" vertical="center" wrapText="1"/>
    </xf>
    <xf numFmtId="194" fontId="2" fillId="0" borderId="42" xfId="0" applyNumberFormat="1" applyFont="1" applyFill="1" applyBorder="1" applyAlignment="1">
      <alignment horizontal="right" vertical="center" wrapText="1"/>
    </xf>
    <xf numFmtId="194" fontId="2" fillId="0" borderId="35" xfId="0" applyNumberFormat="1" applyFont="1" applyFill="1" applyBorder="1" applyAlignment="1">
      <alignment horizontal="right" vertical="center" wrapText="1"/>
    </xf>
    <xf numFmtId="194" fontId="59" fillId="0" borderId="47" xfId="0" applyNumberFormat="1" applyFont="1" applyFill="1" applyBorder="1" applyAlignment="1">
      <alignment horizontal="right" vertical="center" wrapText="1"/>
    </xf>
    <xf numFmtId="49" fontId="21" fillId="0" borderId="28" xfId="0" applyNumberFormat="1" applyFont="1" applyBorder="1" applyAlignment="1">
      <alignment horizontal="center" vertical="center" wrapText="1"/>
    </xf>
    <xf numFmtId="192" fontId="2" fillId="0" borderId="28" xfId="0" applyNumberFormat="1" applyFont="1" applyFill="1" applyBorder="1" applyAlignment="1">
      <alignment horizontal="center" vertical="center"/>
    </xf>
    <xf numFmtId="49" fontId="21" fillId="0" borderId="22" xfId="0" applyNumberFormat="1" applyFont="1" applyBorder="1" applyAlignment="1">
      <alignment horizontal="left" vertical="center" wrapText="1"/>
    </xf>
    <xf numFmtId="49" fontId="21" fillId="0" borderId="21" xfId="0" applyNumberFormat="1" applyFont="1" applyBorder="1" applyAlignment="1">
      <alignment vertical="center"/>
    </xf>
    <xf numFmtId="49" fontId="21" fillId="0" borderId="22" xfId="0" applyNumberFormat="1" applyFont="1" applyFill="1" applyBorder="1" applyAlignment="1">
      <alignment horizontal="left" vertical="center" wrapText="1"/>
    </xf>
    <xf numFmtId="49" fontId="21" fillId="0" borderId="54" xfId="0" applyNumberFormat="1" applyFont="1" applyBorder="1" applyAlignment="1">
      <alignment horizontal="left" vertical="center" wrapText="1"/>
    </xf>
    <xf numFmtId="49" fontId="21" fillId="58" borderId="21" xfId="0" applyNumberFormat="1" applyFont="1" applyFill="1" applyBorder="1" applyAlignment="1">
      <alignment horizontal="center" vertical="center"/>
    </xf>
    <xf numFmtId="49" fontId="21" fillId="58" borderId="21" xfId="0" applyNumberFormat="1" applyFont="1" applyFill="1" applyBorder="1" applyAlignment="1">
      <alignment vertical="center"/>
    </xf>
    <xf numFmtId="192" fontId="2" fillId="58" borderId="21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vertical="center"/>
    </xf>
    <xf numFmtId="49" fontId="21" fillId="0" borderId="22" xfId="0" applyNumberFormat="1" applyFont="1" applyFill="1" applyBorder="1" applyAlignment="1">
      <alignment vertical="center"/>
    </xf>
    <xf numFmtId="49" fontId="21" fillId="58" borderId="22" xfId="0" applyNumberFormat="1" applyFont="1" applyFill="1" applyBorder="1" applyAlignment="1">
      <alignment vertical="center"/>
    </xf>
    <xf numFmtId="49" fontId="21" fillId="0" borderId="32" xfId="0" applyNumberFormat="1" applyFont="1" applyBorder="1" applyAlignment="1">
      <alignment horizontal="center" vertical="center" wrapText="1"/>
    </xf>
    <xf numFmtId="0" fontId="21" fillId="0" borderId="32" xfId="0" applyFont="1" applyBorder="1" applyAlignment="1">
      <alignment horizontal="left" vertical="center" wrapText="1"/>
    </xf>
    <xf numFmtId="192" fontId="2" fillId="0" borderId="32" xfId="0" applyNumberFormat="1" applyFont="1" applyBorder="1" applyAlignment="1">
      <alignment horizontal="center" vertical="center" wrapText="1"/>
    </xf>
    <xf numFmtId="194" fontId="2" fillId="0" borderId="55" xfId="0" applyNumberFormat="1" applyFont="1" applyBorder="1" applyAlignment="1">
      <alignment horizontal="right" vertical="center" wrapText="1"/>
    </xf>
    <xf numFmtId="194" fontId="2" fillId="0" borderId="56" xfId="0" applyNumberFormat="1" applyFont="1" applyBorder="1" applyAlignment="1">
      <alignment horizontal="right" vertical="center" wrapText="1"/>
    </xf>
    <xf numFmtId="194" fontId="59" fillId="0" borderId="57" xfId="0" applyNumberFormat="1" applyFont="1" applyBorder="1" applyAlignment="1">
      <alignment horizontal="right" vertical="center" wrapText="1"/>
    </xf>
    <xf numFmtId="0" fontId="21" fillId="57" borderId="32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left" vertical="center" wrapText="1"/>
    </xf>
    <xf numFmtId="49" fontId="21" fillId="0" borderId="23" xfId="0" applyNumberFormat="1" applyFont="1" applyFill="1" applyBorder="1" applyAlignment="1">
      <alignment horizontal="center" vertical="center"/>
    </xf>
    <xf numFmtId="194" fontId="2" fillId="0" borderId="37" xfId="0" applyNumberFormat="1" applyFont="1" applyFill="1" applyBorder="1" applyAlignment="1">
      <alignment horizontal="right" vertical="center" wrapText="1"/>
    </xf>
    <xf numFmtId="194" fontId="2" fillId="0" borderId="38" xfId="0" applyNumberFormat="1" applyFont="1" applyFill="1" applyBorder="1" applyAlignment="1">
      <alignment horizontal="right" vertical="center" wrapText="1"/>
    </xf>
    <xf numFmtId="194" fontId="59" fillId="0" borderId="48" xfId="0" applyNumberFormat="1" applyFont="1" applyFill="1" applyBorder="1" applyAlignment="1">
      <alignment horizontal="right" vertical="center" wrapText="1"/>
    </xf>
    <xf numFmtId="49" fontId="21" fillId="0" borderId="28" xfId="0" applyNumberFormat="1" applyFont="1" applyFill="1" applyBorder="1" applyAlignment="1">
      <alignment horizontal="center" vertical="center"/>
    </xf>
    <xf numFmtId="0" fontId="27" fillId="0" borderId="22" xfId="0" applyFont="1" applyBorder="1" applyAlignment="1">
      <alignment horizontal="left" vertical="center" wrapText="1"/>
    </xf>
    <xf numFmtId="190" fontId="21" fillId="58" borderId="22" xfId="0" applyNumberFormat="1" applyFont="1" applyFill="1" applyBorder="1" applyAlignment="1">
      <alignment horizontal="left" vertical="center"/>
    </xf>
    <xf numFmtId="49" fontId="21" fillId="58" borderId="21" xfId="0" applyNumberFormat="1" applyFont="1" applyFill="1" applyBorder="1" applyAlignment="1">
      <alignment horizontal="center" vertical="center" wrapText="1"/>
    </xf>
    <xf numFmtId="1" fontId="21" fillId="58" borderId="21" xfId="0" applyNumberFormat="1" applyFont="1" applyFill="1" applyBorder="1" applyAlignment="1">
      <alignment horizontal="left" vertical="center" wrapText="1"/>
    </xf>
    <xf numFmtId="192" fontId="2" fillId="58" borderId="21" xfId="0" applyNumberFormat="1" applyFont="1" applyFill="1" applyBorder="1" applyAlignment="1">
      <alignment horizontal="center" vertical="center" wrapText="1"/>
    </xf>
    <xf numFmtId="49" fontId="21" fillId="58" borderId="22" xfId="0" applyNumberFormat="1" applyFont="1" applyFill="1" applyBorder="1" applyAlignment="1">
      <alignment horizontal="left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left" vertical="center" wrapText="1"/>
    </xf>
    <xf numFmtId="192" fontId="2" fillId="0" borderId="20" xfId="0" applyNumberFormat="1" applyFont="1" applyFill="1" applyBorder="1" applyAlignment="1">
      <alignment horizontal="center" vertical="center" wrapText="1"/>
    </xf>
    <xf numFmtId="0" fontId="21" fillId="0" borderId="58" xfId="0" applyFont="1" applyBorder="1" applyAlignment="1">
      <alignment horizontal="left" vertical="center" wrapText="1"/>
    </xf>
    <xf numFmtId="194" fontId="2" fillId="0" borderId="19" xfId="0" applyNumberFormat="1" applyFont="1" applyFill="1" applyBorder="1" applyAlignment="1">
      <alignment horizontal="right" vertical="center"/>
    </xf>
    <xf numFmtId="194" fontId="59" fillId="0" borderId="19" xfId="0" applyNumberFormat="1" applyFont="1" applyFill="1" applyBorder="1" applyAlignment="1">
      <alignment horizontal="right" vertical="center"/>
    </xf>
    <xf numFmtId="0" fontId="21" fillId="0" borderId="21" xfId="0" applyFont="1" applyBorder="1" applyAlignment="1">
      <alignment vertical="center"/>
    </xf>
    <xf numFmtId="49" fontId="21" fillId="0" borderId="19" xfId="0" applyNumberFormat="1" applyFont="1" applyFill="1" applyBorder="1" applyAlignment="1">
      <alignment horizontal="center" vertical="center"/>
    </xf>
    <xf numFmtId="194" fontId="2" fillId="0" borderId="19" xfId="0" applyNumberFormat="1" applyFont="1" applyFill="1" applyBorder="1" applyAlignment="1">
      <alignment horizontal="right" vertical="center" wrapText="1"/>
    </xf>
    <xf numFmtId="194" fontId="2" fillId="0" borderId="25" xfId="0" applyNumberFormat="1" applyFont="1" applyFill="1" applyBorder="1" applyAlignment="1">
      <alignment horizontal="right" vertical="center" wrapText="1"/>
    </xf>
    <xf numFmtId="194" fontId="59" fillId="0" borderId="25" xfId="0" applyNumberFormat="1" applyFont="1" applyFill="1" applyBorder="1" applyAlignment="1">
      <alignment horizontal="right" vertical="center" wrapText="1"/>
    </xf>
    <xf numFmtId="192" fontId="2" fillId="0" borderId="25" xfId="0" applyNumberFormat="1" applyFont="1" applyBorder="1" applyAlignment="1">
      <alignment horizontal="center" vertical="center" wrapText="1"/>
    </xf>
    <xf numFmtId="194" fontId="2" fillId="0" borderId="25" xfId="0" applyNumberFormat="1" applyFont="1" applyBorder="1" applyAlignment="1">
      <alignment horizontal="right" vertical="center" wrapText="1"/>
    </xf>
    <xf numFmtId="194" fontId="59" fillId="0" borderId="25" xfId="0" applyNumberFormat="1" applyFont="1" applyBorder="1" applyAlignment="1">
      <alignment horizontal="right" vertical="center" wrapText="1"/>
    </xf>
    <xf numFmtId="49" fontId="21" fillId="0" borderId="58" xfId="0" applyNumberFormat="1" applyFont="1" applyFill="1" applyBorder="1" applyAlignment="1">
      <alignment vertical="center"/>
    </xf>
    <xf numFmtId="49" fontId="21" fillId="0" borderId="59" xfId="0" applyNumberFormat="1" applyFont="1" applyFill="1" applyBorder="1" applyAlignment="1">
      <alignment horizontal="center" vertical="center" wrapText="1"/>
    </xf>
    <xf numFmtId="194" fontId="2" fillId="58" borderId="29" xfId="0" applyNumberFormat="1" applyFont="1" applyFill="1" applyBorder="1" applyAlignment="1">
      <alignment vertical="center" wrapText="1"/>
    </xf>
    <xf numFmtId="194" fontId="2" fillId="58" borderId="30" xfId="0" applyNumberFormat="1" applyFont="1" applyFill="1" applyBorder="1" applyAlignment="1">
      <alignment vertical="center" wrapText="1"/>
    </xf>
    <xf numFmtId="194" fontId="34" fillId="58" borderId="45" xfId="0" applyNumberFormat="1" applyFont="1" applyFill="1" applyBorder="1" applyAlignment="1">
      <alignment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194" fontId="2" fillId="0" borderId="19" xfId="0" applyNumberFormat="1" applyFont="1" applyBorder="1" applyAlignment="1">
      <alignment horizontal="right" vertical="center"/>
    </xf>
    <xf numFmtId="194" fontId="59" fillId="0" borderId="19" xfId="0" applyNumberFormat="1" applyFont="1" applyBorder="1" applyAlignment="1">
      <alignment horizontal="right" vertical="center"/>
    </xf>
    <xf numFmtId="0" fontId="21" fillId="0" borderId="20" xfId="0" applyNumberFormat="1" applyFont="1" applyFill="1" applyBorder="1" applyAlignment="1">
      <alignment horizontal="left" vertical="center" wrapText="1"/>
    </xf>
    <xf numFmtId="192" fontId="2" fillId="0" borderId="19" xfId="0" applyNumberFormat="1" applyFont="1" applyFill="1" applyBorder="1" applyAlignment="1">
      <alignment horizontal="center" vertical="center"/>
    </xf>
    <xf numFmtId="192" fontId="2" fillId="0" borderId="21" xfId="0" applyNumberFormat="1" applyFont="1" applyBorder="1" applyAlignment="1">
      <alignment horizontal="center" vertical="center"/>
    </xf>
    <xf numFmtId="192" fontId="2" fillId="0" borderId="22" xfId="0" applyNumberFormat="1" applyFont="1" applyBorder="1" applyAlignment="1">
      <alignment horizontal="center" vertical="center" wrapText="1"/>
    </xf>
    <xf numFmtId="192" fontId="2" fillId="0" borderId="20" xfId="0" applyNumberFormat="1" applyFont="1" applyBorder="1" applyAlignment="1">
      <alignment horizontal="center" vertical="center" wrapText="1"/>
    </xf>
    <xf numFmtId="1" fontId="21" fillId="0" borderId="54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192" fontId="2" fillId="0" borderId="0" xfId="0" applyNumberFormat="1" applyFont="1" applyFill="1" applyBorder="1" applyAlignment="1">
      <alignment horizontal="center" vertical="center"/>
    </xf>
    <xf numFmtId="0" fontId="27" fillId="0" borderId="22" xfId="0" applyNumberFormat="1" applyFont="1" applyFill="1" applyBorder="1" applyAlignment="1">
      <alignment horizontal="left" vertical="center" wrapText="1"/>
    </xf>
    <xf numFmtId="49" fontId="27" fillId="0" borderId="22" xfId="0" applyNumberFormat="1" applyFont="1" applyBorder="1" applyAlignment="1">
      <alignment vertical="center"/>
    </xf>
    <xf numFmtId="1" fontId="25" fillId="0" borderId="0" xfId="0" applyNumberFormat="1" applyFont="1" applyFill="1" applyBorder="1" applyAlignment="1">
      <alignment vertical="center" wrapText="1"/>
    </xf>
    <xf numFmtId="194" fontId="2" fillId="0" borderId="28" xfId="0" applyNumberFormat="1" applyFont="1" applyFill="1" applyBorder="1" applyAlignment="1">
      <alignment horizontal="right" vertical="center"/>
    </xf>
    <xf numFmtId="194" fontId="59" fillId="0" borderId="28" xfId="0" applyNumberFormat="1" applyFont="1" applyFill="1" applyBorder="1" applyAlignment="1">
      <alignment horizontal="right" vertical="center"/>
    </xf>
    <xf numFmtId="0" fontId="21" fillId="0" borderId="23" xfId="0" applyNumberFormat="1" applyFont="1" applyFill="1" applyBorder="1" applyAlignment="1">
      <alignment horizontal="left" vertical="center" wrapText="1"/>
    </xf>
    <xf numFmtId="194" fontId="2" fillId="0" borderId="49" xfId="0" applyNumberFormat="1" applyFont="1" applyFill="1" applyBorder="1" applyAlignment="1">
      <alignment horizontal="right" vertical="center" wrapText="1"/>
    </xf>
    <xf numFmtId="194" fontId="59" fillId="0" borderId="50" xfId="0" applyNumberFormat="1" applyFont="1" applyFill="1" applyBorder="1" applyAlignment="1">
      <alignment horizontal="right" vertical="center" wrapText="1"/>
    </xf>
    <xf numFmtId="1" fontId="24" fillId="0" borderId="0" xfId="0" applyNumberFormat="1" applyFont="1" applyFill="1" applyBorder="1" applyAlignment="1">
      <alignment vertical="center" wrapText="1"/>
    </xf>
    <xf numFmtId="194" fontId="34" fillId="0" borderId="0" xfId="0" applyNumberFormat="1" applyFont="1" applyFill="1" applyBorder="1" applyAlignment="1">
      <alignment horizontal="right" vertical="center" wrapText="1"/>
    </xf>
    <xf numFmtId="194" fontId="2" fillId="0" borderId="51" xfId="0" applyNumberFormat="1" applyFont="1" applyFill="1" applyBorder="1" applyAlignment="1">
      <alignment horizontal="right" vertical="center" wrapText="1"/>
    </xf>
    <xf numFmtId="194" fontId="59" fillId="0" borderId="52" xfId="0" applyNumberFormat="1" applyFont="1" applyFill="1" applyBorder="1" applyAlignment="1">
      <alignment horizontal="right" vertical="center" wrapText="1"/>
    </xf>
    <xf numFmtId="194" fontId="2" fillId="0" borderId="34" xfId="0" applyNumberFormat="1" applyFont="1" applyFill="1" applyBorder="1" applyAlignment="1">
      <alignment horizontal="right" vertical="center" wrapText="1"/>
    </xf>
    <xf numFmtId="194" fontId="59" fillId="0" borderId="36" xfId="0" applyNumberFormat="1" applyFont="1" applyFill="1" applyBorder="1" applyAlignment="1">
      <alignment horizontal="right" vertical="center" wrapText="1"/>
    </xf>
    <xf numFmtId="194" fontId="2" fillId="56" borderId="34" xfId="0" applyNumberFormat="1" applyFont="1" applyFill="1" applyBorder="1" applyAlignment="1">
      <alignment horizontal="right" vertical="center" wrapText="1"/>
    </xf>
    <xf numFmtId="194" fontId="2" fillId="56" borderId="35" xfId="0" applyNumberFormat="1" applyFont="1" applyFill="1" applyBorder="1" applyAlignment="1">
      <alignment horizontal="right" vertical="center" wrapText="1"/>
    </xf>
    <xf numFmtId="194" fontId="59" fillId="56" borderId="36" xfId="0" applyNumberFormat="1" applyFont="1" applyFill="1" applyBorder="1" applyAlignment="1">
      <alignment horizontal="right" vertical="center" wrapText="1"/>
    </xf>
    <xf numFmtId="49" fontId="21" fillId="0" borderId="22" xfId="0" applyNumberFormat="1" applyFont="1" applyBorder="1" applyAlignment="1">
      <alignment vertical="center"/>
    </xf>
    <xf numFmtId="1" fontId="24" fillId="0" borderId="25" xfId="0" applyNumberFormat="1" applyFont="1" applyFill="1" applyBorder="1" applyAlignment="1">
      <alignment vertical="center" wrapText="1"/>
    </xf>
    <xf numFmtId="194" fontId="34" fillId="0" borderId="25" xfId="0" applyNumberFormat="1" applyFont="1" applyFill="1" applyBorder="1" applyAlignment="1">
      <alignment horizontal="right" vertical="center" wrapText="1"/>
    </xf>
    <xf numFmtId="0" fontId="21" fillId="58" borderId="53" xfId="0" applyFont="1" applyFill="1" applyBorder="1" applyAlignment="1">
      <alignment horizontal="left" vertical="center" wrapText="1"/>
    </xf>
    <xf numFmtId="0" fontId="21" fillId="58" borderId="60" xfId="0" applyFont="1" applyFill="1" applyBorder="1" applyAlignment="1">
      <alignment horizontal="left" vertical="center" wrapText="1"/>
    </xf>
    <xf numFmtId="49" fontId="21" fillId="0" borderId="25" xfId="0" applyNumberFormat="1" applyFont="1" applyFill="1" applyBorder="1" applyAlignment="1">
      <alignment horizontal="center" vertical="center"/>
    </xf>
    <xf numFmtId="0" fontId="21" fillId="0" borderId="21" xfId="0" applyNumberFormat="1" applyFont="1" applyBorder="1" applyAlignment="1">
      <alignment vertical="center"/>
    </xf>
    <xf numFmtId="0" fontId="21" fillId="0" borderId="22" xfId="0" applyNumberFormat="1" applyFont="1" applyFill="1" applyBorder="1" applyAlignment="1">
      <alignment vertical="center"/>
    </xf>
    <xf numFmtId="0" fontId="21" fillId="0" borderId="20" xfId="0" applyNumberFormat="1" applyFont="1" applyFill="1" applyBorder="1" applyAlignment="1">
      <alignment vertical="center"/>
    </xf>
    <xf numFmtId="190" fontId="21" fillId="0" borderId="21" xfId="0" applyNumberFormat="1" applyFont="1" applyFill="1" applyBorder="1" applyAlignment="1">
      <alignment horizontal="left" vertical="center"/>
    </xf>
    <xf numFmtId="49" fontId="21" fillId="0" borderId="20" xfId="0" applyNumberFormat="1" applyFont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1" fontId="22" fillId="56" borderId="26" xfId="0" applyNumberFormat="1" applyFont="1" applyFill="1" applyBorder="1" applyAlignment="1">
      <alignment vertical="center" wrapText="1"/>
    </xf>
    <xf numFmtId="1" fontId="22" fillId="56" borderId="26" xfId="0" applyNumberFormat="1" applyFont="1" applyFill="1" applyBorder="1" applyAlignment="1">
      <alignment horizontal="right" vertical="center" wrapText="1"/>
    </xf>
    <xf numFmtId="1" fontId="22" fillId="59" borderId="61" xfId="0" applyNumberFormat="1" applyFont="1" applyFill="1" applyBorder="1" applyAlignment="1">
      <alignment horizontal="right" vertical="center" wrapText="1"/>
    </xf>
    <xf numFmtId="0" fontId="22" fillId="0" borderId="23" xfId="0" applyNumberFormat="1" applyFont="1" applyFill="1" applyBorder="1" applyAlignment="1">
      <alignment horizontal="center" vertical="center"/>
    </xf>
    <xf numFmtId="1" fontId="22" fillId="59" borderId="61" xfId="0" applyNumberFormat="1" applyFont="1" applyFill="1" applyBorder="1" applyAlignment="1">
      <alignment vertical="center" wrapText="1"/>
    </xf>
    <xf numFmtId="0" fontId="22" fillId="0" borderId="21" xfId="0" applyNumberFormat="1" applyFont="1" applyFill="1" applyBorder="1" applyAlignment="1">
      <alignment horizontal="center" vertical="center"/>
    </xf>
    <xf numFmtId="0" fontId="21" fillId="0" borderId="58" xfId="0" applyNumberFormat="1" applyFont="1" applyFill="1" applyBorder="1" applyAlignment="1">
      <alignment horizontal="center" vertical="center"/>
    </xf>
    <xf numFmtId="194" fontId="2" fillId="56" borderId="29" xfId="0" applyNumberFormat="1" applyFont="1" applyFill="1" applyBorder="1" applyAlignment="1">
      <alignment horizontal="right" vertical="center" wrapText="1"/>
    </xf>
    <xf numFmtId="194" fontId="2" fillId="56" borderId="30" xfId="0" applyNumberFormat="1" applyFont="1" applyFill="1" applyBorder="1" applyAlignment="1">
      <alignment horizontal="right" vertical="center" wrapText="1"/>
    </xf>
    <xf numFmtId="194" fontId="59" fillId="56" borderId="45" xfId="0" applyNumberFormat="1" applyFont="1" applyFill="1" applyBorder="1" applyAlignment="1">
      <alignment horizontal="right" vertical="center" wrapText="1"/>
    </xf>
    <xf numFmtId="0" fontId="36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34" fillId="0" borderId="0" xfId="0" applyFont="1" applyFill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194" fontId="2" fillId="58" borderId="43" xfId="0" applyNumberFormat="1" applyFont="1" applyFill="1" applyBorder="1" applyAlignment="1">
      <alignment horizontal="center" vertical="center" wrapText="1"/>
    </xf>
    <xf numFmtId="194" fontId="2" fillId="58" borderId="60" xfId="0" applyNumberFormat="1" applyFont="1" applyFill="1" applyBorder="1" applyAlignment="1">
      <alignment horizontal="center" vertical="center" wrapText="1"/>
    </xf>
    <xf numFmtId="194" fontId="2" fillId="58" borderId="62" xfId="0" applyNumberFormat="1" applyFont="1" applyFill="1" applyBorder="1" applyAlignment="1">
      <alignment horizontal="center" vertical="center" wrapText="1"/>
    </xf>
    <xf numFmtId="194" fontId="2" fillId="0" borderId="43" xfId="0" applyNumberFormat="1" applyFont="1" applyFill="1" applyBorder="1" applyAlignment="1">
      <alignment horizontal="center" vertical="center" wrapText="1"/>
    </xf>
    <xf numFmtId="194" fontId="2" fillId="0" borderId="60" xfId="0" applyNumberFormat="1" applyFont="1" applyFill="1" applyBorder="1" applyAlignment="1">
      <alignment horizontal="center" vertical="center" wrapText="1"/>
    </xf>
    <xf numFmtId="194" fontId="2" fillId="0" borderId="62" xfId="0" applyNumberFormat="1" applyFont="1" applyFill="1" applyBorder="1" applyAlignment="1">
      <alignment horizontal="center" vertical="center" wrapText="1"/>
    </xf>
    <xf numFmtId="194" fontId="2" fillId="0" borderId="43" xfId="0" applyNumberFormat="1" applyFont="1" applyBorder="1" applyAlignment="1">
      <alignment horizontal="center" vertical="center" wrapText="1"/>
    </xf>
    <xf numFmtId="194" fontId="2" fillId="0" borderId="60" xfId="0" applyNumberFormat="1" applyFont="1" applyBorder="1" applyAlignment="1">
      <alignment horizontal="center" vertical="center" wrapText="1"/>
    </xf>
    <xf numFmtId="194" fontId="2" fillId="0" borderId="62" xfId="0" applyNumberFormat="1" applyFont="1" applyBorder="1" applyAlignment="1">
      <alignment horizontal="center" vertical="center" wrapText="1"/>
    </xf>
    <xf numFmtId="194" fontId="2" fillId="58" borderId="43" xfId="0" applyNumberFormat="1" applyFont="1" applyFill="1" applyBorder="1" applyAlignment="1">
      <alignment horizontal="center" vertical="center" wrapText="1"/>
    </xf>
    <xf numFmtId="194" fontId="2" fillId="58" borderId="60" xfId="0" applyNumberFormat="1" applyFont="1" applyFill="1" applyBorder="1" applyAlignment="1">
      <alignment horizontal="center" vertical="center" wrapText="1"/>
    </xf>
    <xf numFmtId="194" fontId="2" fillId="58" borderId="62" xfId="0" applyNumberFormat="1" applyFont="1" applyFill="1" applyBorder="1" applyAlignment="1">
      <alignment horizontal="center" vertical="center" wrapText="1"/>
    </xf>
    <xf numFmtId="194" fontId="2" fillId="58" borderId="29" xfId="0" applyNumberFormat="1" applyFont="1" applyFill="1" applyBorder="1" applyAlignment="1">
      <alignment horizontal="center" vertical="center" wrapText="1"/>
    </xf>
    <xf numFmtId="194" fontId="2" fillId="58" borderId="30" xfId="0" applyNumberFormat="1" applyFont="1" applyFill="1" applyBorder="1" applyAlignment="1">
      <alignment horizontal="center" vertical="center" wrapText="1"/>
    </xf>
    <xf numFmtId="194" fontId="2" fillId="58" borderId="45" xfId="0" applyNumberFormat="1" applyFont="1" applyFill="1" applyBorder="1" applyAlignment="1">
      <alignment horizontal="center" vertical="center" wrapText="1"/>
    </xf>
    <xf numFmtId="194" fontId="2" fillId="0" borderId="29" xfId="0" applyNumberFormat="1" applyFont="1" applyBorder="1" applyAlignment="1">
      <alignment horizontal="center" vertical="center" wrapText="1"/>
    </xf>
    <xf numFmtId="194" fontId="2" fillId="0" borderId="30" xfId="0" applyNumberFormat="1" applyFont="1" applyBorder="1" applyAlignment="1">
      <alignment horizontal="center" vertical="center" wrapText="1"/>
    </xf>
    <xf numFmtId="194" fontId="2" fillId="0" borderId="45" xfId="0" applyNumberFormat="1" applyFont="1" applyBorder="1" applyAlignment="1">
      <alignment horizontal="center" vertical="center" wrapText="1"/>
    </xf>
    <xf numFmtId="194" fontId="2" fillId="58" borderId="26" xfId="0" applyNumberFormat="1" applyFont="1" applyFill="1" applyBorder="1" applyAlignment="1">
      <alignment horizontal="center" vertical="center" wrapText="1"/>
    </xf>
    <xf numFmtId="194" fontId="2" fillId="58" borderId="53" xfId="0" applyNumberFormat="1" applyFont="1" applyFill="1" applyBorder="1" applyAlignment="1">
      <alignment horizontal="center" vertical="center" wrapText="1"/>
    </xf>
    <xf numFmtId="194" fontId="2" fillId="58" borderId="58" xfId="0" applyNumberFormat="1" applyFont="1" applyFill="1" applyBorder="1" applyAlignment="1">
      <alignment horizontal="center" vertical="center" wrapText="1"/>
    </xf>
    <xf numFmtId="194" fontId="2" fillId="0" borderId="41" xfId="0" applyNumberFormat="1" applyFont="1" applyBorder="1" applyAlignment="1">
      <alignment horizontal="center" vertical="center" wrapText="1"/>
    </xf>
    <xf numFmtId="194" fontId="2" fillId="0" borderId="39" xfId="0" applyNumberFormat="1" applyFont="1" applyBorder="1" applyAlignment="1">
      <alignment horizontal="center" vertical="center" wrapText="1"/>
    </xf>
    <xf numFmtId="194" fontId="2" fillId="0" borderId="44" xfId="0" applyNumberFormat="1" applyFont="1" applyBorder="1" applyAlignment="1">
      <alignment horizontal="center" vertical="center" wrapText="1"/>
    </xf>
    <xf numFmtId="194" fontId="2" fillId="0" borderId="34" xfId="0" applyNumberFormat="1" applyFont="1" applyBorder="1" applyAlignment="1">
      <alignment horizontal="center" vertical="center" wrapText="1"/>
    </xf>
    <xf numFmtId="194" fontId="2" fillId="0" borderId="35" xfId="0" applyNumberFormat="1" applyFont="1" applyBorder="1" applyAlignment="1">
      <alignment horizontal="center" vertical="center" wrapText="1"/>
    </xf>
    <xf numFmtId="194" fontId="2" fillId="0" borderId="36" xfId="0" applyNumberFormat="1" applyFont="1" applyBorder="1" applyAlignment="1">
      <alignment horizontal="center" vertical="center" wrapText="1"/>
    </xf>
    <xf numFmtId="194" fontId="2" fillId="58" borderId="41" xfId="0" applyNumberFormat="1" applyFont="1" applyFill="1" applyBorder="1" applyAlignment="1">
      <alignment horizontal="center" vertical="center" wrapText="1"/>
    </xf>
    <xf numFmtId="194" fontId="2" fillId="58" borderId="39" xfId="0" applyNumberFormat="1" applyFont="1" applyFill="1" applyBorder="1" applyAlignment="1">
      <alignment horizontal="center" vertical="center" wrapText="1"/>
    </xf>
    <xf numFmtId="194" fontId="2" fillId="58" borderId="44" xfId="0" applyNumberFormat="1" applyFont="1" applyFill="1" applyBorder="1" applyAlignment="1">
      <alignment horizontal="center" vertical="center" wrapText="1"/>
    </xf>
    <xf numFmtId="194" fontId="2" fillId="0" borderId="42" xfId="0" applyNumberFormat="1" applyFont="1" applyBorder="1" applyAlignment="1">
      <alignment horizontal="center" vertical="center" wrapText="1"/>
    </xf>
    <xf numFmtId="194" fontId="2" fillId="0" borderId="47" xfId="0" applyNumberFormat="1" applyFont="1" applyBorder="1" applyAlignment="1">
      <alignment horizontal="center" vertical="center" wrapText="1"/>
    </xf>
    <xf numFmtId="1" fontId="35" fillId="59" borderId="19" xfId="0" applyNumberFormat="1" applyFont="1" applyFill="1" applyBorder="1" applyAlignment="1">
      <alignment horizontal="center" vertical="center" wrapText="1"/>
    </xf>
    <xf numFmtId="194" fontId="2" fillId="0" borderId="37" xfId="0" applyNumberFormat="1" applyFont="1" applyBorder="1" applyAlignment="1">
      <alignment horizontal="center" vertical="center" wrapText="1"/>
    </xf>
    <xf numFmtId="194" fontId="2" fillId="0" borderId="38" xfId="0" applyNumberFormat="1" applyFont="1" applyBorder="1" applyAlignment="1">
      <alignment horizontal="center" vertical="center" wrapText="1"/>
    </xf>
    <xf numFmtId="194" fontId="2" fillId="0" borderId="48" xfId="0" applyNumberFormat="1" applyFont="1" applyBorder="1" applyAlignment="1">
      <alignment horizontal="center" vertical="center" wrapText="1"/>
    </xf>
    <xf numFmtId="1" fontId="35" fillId="59" borderId="46" xfId="0" applyNumberFormat="1" applyFont="1" applyFill="1" applyBorder="1" applyAlignment="1">
      <alignment horizontal="center" vertical="center" wrapText="1"/>
    </xf>
    <xf numFmtId="194" fontId="23" fillId="46" borderId="51" xfId="0" applyNumberFormat="1" applyFont="1" applyFill="1" applyBorder="1" applyAlignment="1">
      <alignment horizontal="center" vertical="center"/>
    </xf>
    <xf numFmtId="194" fontId="23" fillId="46" borderId="39" xfId="0" applyNumberFormat="1" applyFont="1" applyFill="1" applyBorder="1" applyAlignment="1">
      <alignment horizontal="center" vertical="center"/>
    </xf>
    <xf numFmtId="194" fontId="23" fillId="46" borderId="52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21" fillId="46" borderId="21" xfId="0" applyFont="1" applyFill="1" applyBorder="1" applyAlignment="1">
      <alignment horizontal="center" vertical="center" wrapText="1"/>
    </xf>
    <xf numFmtId="0" fontId="21" fillId="46" borderId="20" xfId="0" applyFont="1" applyFill="1" applyBorder="1" applyAlignment="1">
      <alignment horizontal="center" vertical="center" wrapText="1"/>
    </xf>
    <xf numFmtId="1" fontId="21" fillId="60" borderId="33" xfId="0" applyNumberFormat="1" applyFont="1" applyFill="1" applyBorder="1" applyAlignment="1">
      <alignment horizontal="center" vertical="center" wrapText="1"/>
    </xf>
    <xf numFmtId="1" fontId="21" fillId="60" borderId="63" xfId="0" applyNumberFormat="1" applyFont="1" applyFill="1" applyBorder="1" applyAlignment="1">
      <alignment horizontal="center" vertical="center" wrapText="1"/>
    </xf>
    <xf numFmtId="49" fontId="21" fillId="46" borderId="21" xfId="0" applyNumberFormat="1" applyFont="1" applyFill="1" applyBorder="1" applyAlignment="1">
      <alignment horizontal="center" vertical="center" wrapText="1"/>
    </xf>
    <xf numFmtId="49" fontId="21" fillId="46" borderId="20" xfId="0" applyNumberFormat="1" applyFont="1" applyFill="1" applyBorder="1" applyAlignment="1">
      <alignment horizontal="center" vertical="center" wrapText="1"/>
    </xf>
    <xf numFmtId="0" fontId="21" fillId="46" borderId="21" xfId="0" applyNumberFormat="1" applyFont="1" applyFill="1" applyBorder="1" applyAlignment="1">
      <alignment horizontal="center" vertical="center" wrapText="1"/>
    </xf>
    <xf numFmtId="0" fontId="21" fillId="46" borderId="20" xfId="0" applyNumberFormat="1" applyFont="1" applyFill="1" applyBorder="1" applyAlignment="1">
      <alignment horizontal="center" vertical="center" wrapText="1"/>
    </xf>
    <xf numFmtId="192" fontId="21" fillId="46" borderId="21" xfId="0" applyNumberFormat="1" applyFont="1" applyFill="1" applyBorder="1" applyAlignment="1">
      <alignment horizontal="center" vertical="center" wrapText="1"/>
    </xf>
    <xf numFmtId="192" fontId="21" fillId="46" borderId="20" xfId="0" applyNumberFormat="1" applyFont="1" applyFill="1" applyBorder="1" applyAlignment="1">
      <alignment horizontal="center" vertical="center" wrapText="1"/>
    </xf>
    <xf numFmtId="194" fontId="2" fillId="0" borderId="24" xfId="0" applyNumberFormat="1" applyFont="1" applyBorder="1" applyAlignment="1">
      <alignment horizontal="center" vertical="center" wrapText="1"/>
    </xf>
    <xf numFmtId="194" fontId="2" fillId="0" borderId="54" xfId="0" applyNumberFormat="1" applyFont="1" applyBorder="1" applyAlignment="1">
      <alignment horizontal="center" vertical="center" wrapText="1"/>
    </xf>
    <xf numFmtId="194" fontId="2" fillId="0" borderId="59" xfId="0" applyNumberFormat="1" applyFont="1" applyBorder="1" applyAlignment="1">
      <alignment horizontal="center" vertical="center" wrapText="1"/>
    </xf>
    <xf numFmtId="194" fontId="2" fillId="0" borderId="26" xfId="0" applyNumberFormat="1" applyFont="1" applyBorder="1" applyAlignment="1">
      <alignment horizontal="center" vertical="center" wrapText="1"/>
    </xf>
    <xf numFmtId="194" fontId="2" fillId="0" borderId="53" xfId="0" applyNumberFormat="1" applyFont="1" applyBorder="1" applyAlignment="1">
      <alignment horizontal="center" vertical="center" wrapText="1"/>
    </xf>
    <xf numFmtId="194" fontId="2" fillId="0" borderId="58" xfId="0" applyNumberFormat="1" applyFont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/>
    </xf>
    <xf numFmtId="194" fontId="2" fillId="58" borderId="40" xfId="0" applyNumberFormat="1" applyFont="1" applyFill="1" applyBorder="1" applyAlignment="1">
      <alignment horizontal="right" vertical="center" wrapText="1"/>
    </xf>
    <xf numFmtId="194" fontId="34" fillId="58" borderId="31" xfId="0" applyNumberFormat="1" applyFont="1" applyFill="1" applyBorder="1" applyAlignment="1">
      <alignment horizontal="right" vertical="center" wrapText="1"/>
    </xf>
    <xf numFmtId="0" fontId="21" fillId="0" borderId="22" xfId="0" applyFont="1" applyBorder="1" applyAlignment="1">
      <alignment horizontal="left" vertical="center"/>
    </xf>
    <xf numFmtId="0" fontId="21" fillId="0" borderId="19" xfId="0" applyNumberFormat="1" applyFont="1" applyBorder="1" applyAlignment="1">
      <alignment horizontal="left" vertical="center" wrapText="1"/>
    </xf>
    <xf numFmtId="0" fontId="21" fillId="0" borderId="23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left" vertical="center" wrapText="1"/>
    </xf>
    <xf numFmtId="49" fontId="21" fillId="0" borderId="20" xfId="0" applyNumberFormat="1" applyFont="1" applyBorder="1" applyAlignment="1">
      <alignment horizontal="left" vertical="center" wrapText="1"/>
    </xf>
    <xf numFmtId="1" fontId="21" fillId="0" borderId="22" xfId="0" applyNumberFormat="1" applyFont="1" applyFill="1" applyBorder="1" applyAlignment="1">
      <alignment horizontal="center" vertical="center" wrapText="1"/>
    </xf>
    <xf numFmtId="1" fontId="21" fillId="0" borderId="20" xfId="0" applyNumberFormat="1" applyFont="1" applyFill="1" applyBorder="1" applyAlignment="1">
      <alignment horizontal="center" vertical="center" wrapText="1"/>
    </xf>
    <xf numFmtId="1" fontId="21" fillId="0" borderId="20" xfId="0" applyNumberFormat="1" applyFont="1" applyFill="1" applyBorder="1" applyAlignment="1">
      <alignment horizontal="left" vertical="center" wrapText="1"/>
    </xf>
    <xf numFmtId="1" fontId="21" fillId="0" borderId="43" xfId="0" applyNumberFormat="1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vertical="center" wrapText="1"/>
    </xf>
    <xf numFmtId="192" fontId="2" fillId="0" borderId="22" xfId="0" applyNumberFormat="1" applyFont="1" applyBorder="1" applyAlignment="1">
      <alignment horizontal="center" vertical="center"/>
    </xf>
    <xf numFmtId="0" fontId="21" fillId="57" borderId="22" xfId="0" applyFont="1" applyFill="1" applyBorder="1" applyAlignment="1">
      <alignment horizontal="center" vertical="center"/>
    </xf>
    <xf numFmtId="194" fontId="2" fillId="0" borderId="24" xfId="0" applyNumberFormat="1" applyFont="1" applyFill="1" applyBorder="1" applyAlignment="1">
      <alignment horizontal="center" vertical="center" wrapText="1"/>
    </xf>
    <xf numFmtId="194" fontId="2" fillId="0" borderId="54" xfId="0" applyNumberFormat="1" applyFont="1" applyFill="1" applyBorder="1" applyAlignment="1">
      <alignment horizontal="center" vertical="center" wrapText="1"/>
    </xf>
    <xf numFmtId="194" fontId="2" fillId="0" borderId="59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/>
    </xf>
  </cellXfs>
  <cellStyles count="1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 3 2" xfId="95"/>
    <cellStyle name="Normal 3 3" xfId="96"/>
    <cellStyle name="Normal 4" xfId="97"/>
    <cellStyle name="Normal 4 2" xfId="98"/>
    <cellStyle name="Normal 4 2 2" xfId="99"/>
    <cellStyle name="Normal 4 3" xfId="100"/>
    <cellStyle name="Normal 4 4" xfId="101"/>
    <cellStyle name="Normal 5" xfId="102"/>
    <cellStyle name="Normal 5 2" xfId="103"/>
    <cellStyle name="Normal 6" xfId="104"/>
    <cellStyle name="Normal 6 2" xfId="105"/>
    <cellStyle name="Normal 7" xfId="106"/>
    <cellStyle name="Normal 8" xfId="107"/>
    <cellStyle name="Normal 9" xfId="108"/>
    <cellStyle name="Note" xfId="109"/>
    <cellStyle name="Note 2" xfId="110"/>
    <cellStyle name="Note 3" xfId="111"/>
    <cellStyle name="Output" xfId="112"/>
    <cellStyle name="Output 2" xfId="113"/>
    <cellStyle name="Percent" xfId="114"/>
    <cellStyle name="Title" xfId="115"/>
    <cellStyle name="Title 2" xfId="116"/>
    <cellStyle name="Total" xfId="117"/>
    <cellStyle name="Total 2" xfId="118"/>
    <cellStyle name="Warning Text" xfId="119"/>
    <cellStyle name="Warning Text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19"/>
  <sheetViews>
    <sheetView tabSelected="1" view="pageBreakPreview" zoomScale="118" zoomScaleSheetLayoutView="118" workbookViewId="0" topLeftCell="A244">
      <selection activeCell="A246" sqref="A246:L252"/>
    </sheetView>
  </sheetViews>
  <sheetFormatPr defaultColWidth="9.140625" defaultRowHeight="15"/>
  <cols>
    <col min="1" max="1" width="5.7109375" style="12" customWidth="1"/>
    <col min="2" max="2" width="8.57421875" style="60" bestFit="1" customWidth="1"/>
    <col min="3" max="3" width="46.7109375" style="61" customWidth="1"/>
    <col min="4" max="4" width="8.7109375" style="62" customWidth="1"/>
    <col min="5" max="10" width="8.140625" style="87" customWidth="1"/>
    <col min="11" max="11" width="9.421875" style="88" customWidth="1"/>
    <col min="12" max="12" width="11.7109375" style="3" customWidth="1"/>
    <col min="13" max="16384" width="9.140625" style="63" customWidth="1"/>
  </cols>
  <sheetData>
    <row r="1" spans="1:12" s="109" customFormat="1" ht="24" customHeight="1">
      <c r="A1" s="445" t="s">
        <v>810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</row>
    <row r="2" spans="1:12" s="109" customFormat="1" ht="24" customHeight="1">
      <c r="A2" s="446" t="s">
        <v>0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</row>
    <row r="3" spans="1:12" s="109" customFormat="1" ht="24" customHeight="1">
      <c r="A3" s="447" t="s">
        <v>1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</row>
    <row r="4" spans="1:12" s="109" customFormat="1" ht="24" customHeight="1">
      <c r="A4" s="447" t="s">
        <v>1045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</row>
    <row r="5" ht="19.5" customHeight="1" thickBot="1"/>
    <row r="6" spans="1:12" s="64" customFormat="1" ht="19.5" customHeight="1" thickTop="1">
      <c r="A6" s="450" t="s">
        <v>516</v>
      </c>
      <c r="B6" s="452" t="s">
        <v>517</v>
      </c>
      <c r="C6" s="454" t="s">
        <v>778</v>
      </c>
      <c r="D6" s="456" t="s">
        <v>518</v>
      </c>
      <c r="E6" s="442" t="s">
        <v>839</v>
      </c>
      <c r="F6" s="443"/>
      <c r="G6" s="443"/>
      <c r="H6" s="443"/>
      <c r="I6" s="443"/>
      <c r="J6" s="443"/>
      <c r="K6" s="444"/>
      <c r="L6" s="448" t="s">
        <v>519</v>
      </c>
    </row>
    <row r="7" spans="1:12" s="64" customFormat="1" ht="19.5" customHeight="1" thickBot="1">
      <c r="A7" s="451"/>
      <c r="B7" s="453"/>
      <c r="C7" s="455"/>
      <c r="D7" s="457"/>
      <c r="E7" s="89" t="s">
        <v>520</v>
      </c>
      <c r="F7" s="90" t="s">
        <v>521</v>
      </c>
      <c r="G7" s="90" t="s">
        <v>522</v>
      </c>
      <c r="H7" s="90" t="s">
        <v>523</v>
      </c>
      <c r="I7" s="90" t="s">
        <v>524</v>
      </c>
      <c r="J7" s="90" t="s">
        <v>525</v>
      </c>
      <c r="K7" s="97" t="s">
        <v>526</v>
      </c>
      <c r="L7" s="449"/>
    </row>
    <row r="8" spans="1:12" s="66" customFormat="1" ht="15" customHeight="1" thickBot="1" thickTop="1">
      <c r="A8" s="14"/>
      <c r="B8" s="25"/>
      <c r="C8" s="26" t="s">
        <v>6</v>
      </c>
      <c r="D8" s="65"/>
      <c r="E8" s="91"/>
      <c r="F8" s="91"/>
      <c r="G8" s="91"/>
      <c r="H8" s="91"/>
      <c r="I8" s="91"/>
      <c r="J8" s="91"/>
      <c r="K8" s="92"/>
      <c r="L8" s="4"/>
    </row>
    <row r="9" spans="1:12" s="67" customFormat="1" ht="13.5" customHeight="1" thickTop="1">
      <c r="A9" s="10">
        <v>1</v>
      </c>
      <c r="B9" s="111" t="s">
        <v>271</v>
      </c>
      <c r="C9" s="112" t="s">
        <v>7</v>
      </c>
      <c r="D9" s="113">
        <v>4.679</v>
      </c>
      <c r="E9" s="114">
        <v>1856</v>
      </c>
      <c r="F9" s="115">
        <v>0</v>
      </c>
      <c r="G9" s="115">
        <v>22</v>
      </c>
      <c r="H9" s="115">
        <v>6</v>
      </c>
      <c r="I9" s="115">
        <v>25</v>
      </c>
      <c r="J9" s="115">
        <v>7</v>
      </c>
      <c r="K9" s="116">
        <v>1916</v>
      </c>
      <c r="L9" s="41" t="s">
        <v>864</v>
      </c>
    </row>
    <row r="10" spans="1:101" s="68" customFormat="1" ht="13.5" customHeight="1">
      <c r="A10" s="50"/>
      <c r="B10" s="117" t="s">
        <v>248</v>
      </c>
      <c r="C10" s="118" t="s">
        <v>789</v>
      </c>
      <c r="D10" s="119">
        <v>0.23</v>
      </c>
      <c r="E10" s="120">
        <v>2526.7</v>
      </c>
      <c r="F10" s="121">
        <v>22.4</v>
      </c>
      <c r="G10" s="121">
        <v>30</v>
      </c>
      <c r="H10" s="121">
        <v>17.6</v>
      </c>
      <c r="I10" s="121">
        <v>14.3</v>
      </c>
      <c r="J10" s="121">
        <v>59.4</v>
      </c>
      <c r="K10" s="122">
        <v>2670.4</v>
      </c>
      <c r="L10" s="49" t="s">
        <v>962</v>
      </c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</row>
    <row r="11" spans="1:101" s="69" customFormat="1" ht="13.5" customHeight="1">
      <c r="A11" s="11">
        <v>2</v>
      </c>
      <c r="B11" s="123" t="s">
        <v>272</v>
      </c>
      <c r="C11" s="124" t="s">
        <v>8</v>
      </c>
      <c r="D11" s="125">
        <v>10.439</v>
      </c>
      <c r="E11" s="126">
        <v>1414</v>
      </c>
      <c r="F11" s="127">
        <v>9</v>
      </c>
      <c r="G11" s="127">
        <v>22</v>
      </c>
      <c r="H11" s="127">
        <v>11</v>
      </c>
      <c r="I11" s="127">
        <v>48</v>
      </c>
      <c r="J11" s="127">
        <v>92</v>
      </c>
      <c r="K11" s="128">
        <v>1597</v>
      </c>
      <c r="L11" s="40" t="s">
        <v>865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</row>
    <row r="12" spans="1:101" s="69" customFormat="1" ht="13.5" customHeight="1">
      <c r="A12" s="11">
        <v>3</v>
      </c>
      <c r="B12" s="123" t="s">
        <v>273</v>
      </c>
      <c r="C12" s="129" t="s">
        <v>9</v>
      </c>
      <c r="D12" s="125">
        <v>3.5</v>
      </c>
      <c r="E12" s="126">
        <v>4311.45</v>
      </c>
      <c r="F12" s="127">
        <v>25.74</v>
      </c>
      <c r="G12" s="127">
        <v>73.26</v>
      </c>
      <c r="H12" s="127">
        <v>37.62</v>
      </c>
      <c r="I12" s="127">
        <v>79.2</v>
      </c>
      <c r="J12" s="127">
        <v>132</v>
      </c>
      <c r="K12" s="128">
        <v>4659.2699999999995</v>
      </c>
      <c r="L12" s="130" t="s">
        <v>795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</row>
    <row r="13" spans="1:101" s="69" customFormat="1" ht="13.5" customHeight="1">
      <c r="A13" s="11">
        <v>4</v>
      </c>
      <c r="B13" s="123" t="s">
        <v>832</v>
      </c>
      <c r="C13" s="131" t="s">
        <v>835</v>
      </c>
      <c r="D13" s="125">
        <v>11.614</v>
      </c>
      <c r="E13" s="126">
        <v>6456</v>
      </c>
      <c r="F13" s="127">
        <v>42</v>
      </c>
      <c r="G13" s="127">
        <v>96</v>
      </c>
      <c r="H13" s="127">
        <v>59</v>
      </c>
      <c r="I13" s="127">
        <v>49</v>
      </c>
      <c r="J13" s="127">
        <v>189</v>
      </c>
      <c r="K13" s="128">
        <v>6890</v>
      </c>
      <c r="L13" s="40" t="s">
        <v>866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</row>
    <row r="14" spans="1:101" s="69" customFormat="1" ht="13.5" customHeight="1">
      <c r="A14" s="11">
        <v>5</v>
      </c>
      <c r="B14" s="123" t="s">
        <v>834</v>
      </c>
      <c r="C14" s="131" t="s">
        <v>836</v>
      </c>
      <c r="D14" s="125">
        <v>6.323</v>
      </c>
      <c r="E14" s="411" t="s">
        <v>356</v>
      </c>
      <c r="F14" s="412"/>
      <c r="G14" s="412"/>
      <c r="H14" s="412"/>
      <c r="I14" s="412"/>
      <c r="J14" s="412"/>
      <c r="K14" s="413"/>
      <c r="L14" s="31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</row>
    <row r="15" spans="1:12" s="7" customFormat="1" ht="13.5" customHeight="1">
      <c r="A15" s="11">
        <v>6</v>
      </c>
      <c r="B15" s="123" t="s">
        <v>833</v>
      </c>
      <c r="C15" s="132" t="s">
        <v>10</v>
      </c>
      <c r="D15" s="133">
        <v>10.279</v>
      </c>
      <c r="E15" s="126">
        <v>4980</v>
      </c>
      <c r="F15" s="127">
        <v>88</v>
      </c>
      <c r="G15" s="127">
        <v>119</v>
      </c>
      <c r="H15" s="127">
        <v>97</v>
      </c>
      <c r="I15" s="127">
        <v>51</v>
      </c>
      <c r="J15" s="127">
        <v>310</v>
      </c>
      <c r="K15" s="128">
        <v>5644</v>
      </c>
      <c r="L15" s="40" t="s">
        <v>867</v>
      </c>
    </row>
    <row r="16" spans="1:12" s="7" customFormat="1" ht="13.5" customHeight="1">
      <c r="A16" s="11">
        <v>7</v>
      </c>
      <c r="B16" s="123" t="s">
        <v>274</v>
      </c>
      <c r="C16" s="124" t="s">
        <v>11</v>
      </c>
      <c r="D16" s="133">
        <v>15.566</v>
      </c>
      <c r="E16" s="134">
        <v>3205.74</v>
      </c>
      <c r="F16" s="127">
        <v>47.25</v>
      </c>
      <c r="G16" s="127">
        <v>69.3</v>
      </c>
      <c r="H16" s="127">
        <v>89.25</v>
      </c>
      <c r="I16" s="127">
        <v>47.25</v>
      </c>
      <c r="J16" s="127">
        <v>165.9</v>
      </c>
      <c r="K16" s="135">
        <v>3624.69</v>
      </c>
      <c r="L16" s="47" t="s">
        <v>795</v>
      </c>
    </row>
    <row r="17" spans="1:12" s="7" customFormat="1" ht="13.5" customHeight="1">
      <c r="A17" s="11">
        <v>8</v>
      </c>
      <c r="B17" s="123" t="s">
        <v>275</v>
      </c>
      <c r="C17" s="124" t="s">
        <v>71</v>
      </c>
      <c r="D17" s="133">
        <v>0.752</v>
      </c>
      <c r="E17" s="411" t="s">
        <v>356</v>
      </c>
      <c r="F17" s="412"/>
      <c r="G17" s="412"/>
      <c r="H17" s="412"/>
      <c r="I17" s="412"/>
      <c r="J17" s="412"/>
      <c r="K17" s="413"/>
      <c r="L17" s="33"/>
    </row>
    <row r="18" spans="1:101" s="69" customFormat="1" ht="13.5" customHeight="1">
      <c r="A18" s="11">
        <v>9</v>
      </c>
      <c r="B18" s="123" t="s">
        <v>276</v>
      </c>
      <c r="C18" s="129" t="s">
        <v>12</v>
      </c>
      <c r="D18" s="125">
        <v>18.063</v>
      </c>
      <c r="E18" s="136">
        <v>3427</v>
      </c>
      <c r="F18" s="137">
        <v>33</v>
      </c>
      <c r="G18" s="137">
        <v>77</v>
      </c>
      <c r="H18" s="137">
        <v>84</v>
      </c>
      <c r="I18" s="137">
        <v>156</v>
      </c>
      <c r="J18" s="137">
        <v>212</v>
      </c>
      <c r="K18" s="138">
        <v>3990</v>
      </c>
      <c r="L18" s="40" t="s">
        <v>868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</row>
    <row r="19" spans="1:101" s="69" customFormat="1" ht="13.5" customHeight="1">
      <c r="A19" s="11">
        <v>10</v>
      </c>
      <c r="B19" s="123" t="s">
        <v>277</v>
      </c>
      <c r="C19" s="129" t="s">
        <v>13</v>
      </c>
      <c r="D19" s="125">
        <v>2.17</v>
      </c>
      <c r="E19" s="134">
        <v>1986.67</v>
      </c>
      <c r="F19" s="127">
        <v>22.05</v>
      </c>
      <c r="G19" s="127">
        <v>52.5</v>
      </c>
      <c r="H19" s="127">
        <v>63</v>
      </c>
      <c r="I19" s="127">
        <v>49.35</v>
      </c>
      <c r="J19" s="127">
        <v>123.9</v>
      </c>
      <c r="K19" s="135">
        <v>2297.4700000000003</v>
      </c>
      <c r="L19" s="47" t="s">
        <v>795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spans="1:101" s="69" customFormat="1" ht="13.5" customHeight="1">
      <c r="A20" s="11">
        <v>11</v>
      </c>
      <c r="B20" s="123" t="s">
        <v>541</v>
      </c>
      <c r="C20" s="129" t="s">
        <v>14</v>
      </c>
      <c r="D20" s="125">
        <v>12.074</v>
      </c>
      <c r="E20" s="134">
        <v>2758.31</v>
      </c>
      <c r="F20" s="127">
        <v>30.45</v>
      </c>
      <c r="G20" s="127">
        <v>70.35</v>
      </c>
      <c r="H20" s="127">
        <v>66.15</v>
      </c>
      <c r="I20" s="127">
        <v>60.9</v>
      </c>
      <c r="J20" s="127">
        <v>179.55</v>
      </c>
      <c r="K20" s="139">
        <v>3165.71</v>
      </c>
      <c r="L20" s="47" t="s">
        <v>795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</row>
    <row r="21" spans="1:101" s="69" customFormat="1" ht="13.5" customHeight="1">
      <c r="A21" s="11">
        <v>12</v>
      </c>
      <c r="B21" s="123" t="s">
        <v>542</v>
      </c>
      <c r="C21" s="129" t="s">
        <v>15</v>
      </c>
      <c r="D21" s="133">
        <v>1.12</v>
      </c>
      <c r="E21" s="411" t="s">
        <v>356</v>
      </c>
      <c r="F21" s="412"/>
      <c r="G21" s="412"/>
      <c r="H21" s="412"/>
      <c r="I21" s="412"/>
      <c r="J21" s="412"/>
      <c r="K21" s="413"/>
      <c r="L21" s="32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</row>
    <row r="22" spans="1:101" s="69" customFormat="1" ht="13.5" customHeight="1">
      <c r="A22" s="11">
        <v>13</v>
      </c>
      <c r="B22" s="123" t="s">
        <v>543</v>
      </c>
      <c r="C22" s="129" t="s">
        <v>16</v>
      </c>
      <c r="D22" s="133">
        <v>12.12</v>
      </c>
      <c r="E22" s="136">
        <v>4071</v>
      </c>
      <c r="F22" s="137">
        <v>73</v>
      </c>
      <c r="G22" s="137">
        <v>116</v>
      </c>
      <c r="H22" s="137">
        <v>87</v>
      </c>
      <c r="I22" s="137">
        <v>56</v>
      </c>
      <c r="J22" s="137">
        <v>261</v>
      </c>
      <c r="K22" s="138">
        <v>4665</v>
      </c>
      <c r="L22" s="40" t="s">
        <v>869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</row>
    <row r="23" spans="1:101" s="69" customFormat="1" ht="13.5" customHeight="1">
      <c r="A23" s="11">
        <v>14</v>
      </c>
      <c r="B23" s="123" t="s">
        <v>544</v>
      </c>
      <c r="C23" s="129" t="s">
        <v>17</v>
      </c>
      <c r="D23" s="125">
        <v>0.065</v>
      </c>
      <c r="E23" s="411" t="s">
        <v>356</v>
      </c>
      <c r="F23" s="412"/>
      <c r="G23" s="412"/>
      <c r="H23" s="412"/>
      <c r="I23" s="412"/>
      <c r="J23" s="412"/>
      <c r="K23" s="413"/>
      <c r="L23" s="3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</row>
    <row r="24" spans="1:101" s="69" customFormat="1" ht="13.5" customHeight="1">
      <c r="A24" s="11">
        <v>15</v>
      </c>
      <c r="B24" s="123" t="s">
        <v>545</v>
      </c>
      <c r="C24" s="124" t="s">
        <v>18</v>
      </c>
      <c r="D24" s="125">
        <v>14.237</v>
      </c>
      <c r="E24" s="126">
        <v>4852</v>
      </c>
      <c r="F24" s="127">
        <v>76</v>
      </c>
      <c r="G24" s="127">
        <v>131</v>
      </c>
      <c r="H24" s="127">
        <v>92</v>
      </c>
      <c r="I24" s="127">
        <v>64</v>
      </c>
      <c r="J24" s="127">
        <v>263</v>
      </c>
      <c r="K24" s="128">
        <v>5477</v>
      </c>
      <c r="L24" s="40" t="s">
        <v>870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</row>
    <row r="25" spans="1:101" s="69" customFormat="1" ht="13.5" customHeight="1">
      <c r="A25" s="11">
        <v>16</v>
      </c>
      <c r="B25" s="123" t="s">
        <v>546</v>
      </c>
      <c r="C25" s="124" t="s">
        <v>19</v>
      </c>
      <c r="D25" s="125">
        <v>0.436</v>
      </c>
      <c r="E25" s="411" t="s">
        <v>356</v>
      </c>
      <c r="F25" s="412"/>
      <c r="G25" s="412"/>
      <c r="H25" s="412"/>
      <c r="I25" s="412"/>
      <c r="J25" s="412"/>
      <c r="K25" s="413"/>
      <c r="L25" s="34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</row>
    <row r="26" spans="1:101" s="69" customFormat="1" ht="13.5" customHeight="1">
      <c r="A26" s="11">
        <v>17</v>
      </c>
      <c r="B26" s="123" t="s">
        <v>547</v>
      </c>
      <c r="C26" s="124" t="s">
        <v>20</v>
      </c>
      <c r="D26" s="125">
        <v>4.232</v>
      </c>
      <c r="E26" s="411" t="s">
        <v>356</v>
      </c>
      <c r="F26" s="412"/>
      <c r="G26" s="412"/>
      <c r="H26" s="412"/>
      <c r="I26" s="412"/>
      <c r="J26" s="412"/>
      <c r="K26" s="413"/>
      <c r="L26" s="35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</row>
    <row r="27" spans="1:101" s="69" customFormat="1" ht="13.5" customHeight="1">
      <c r="A27" s="11">
        <v>18</v>
      </c>
      <c r="B27" s="123" t="s">
        <v>840</v>
      </c>
      <c r="C27" s="124" t="s">
        <v>842</v>
      </c>
      <c r="D27" s="125">
        <v>2.151</v>
      </c>
      <c r="E27" s="411" t="s">
        <v>356</v>
      </c>
      <c r="F27" s="412"/>
      <c r="G27" s="412"/>
      <c r="H27" s="412"/>
      <c r="I27" s="412"/>
      <c r="J27" s="412"/>
      <c r="K27" s="413"/>
      <c r="L27" s="31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</row>
    <row r="28" spans="1:101" s="69" customFormat="1" ht="13.5" customHeight="1">
      <c r="A28" s="11">
        <v>19</v>
      </c>
      <c r="B28" s="123" t="s">
        <v>841</v>
      </c>
      <c r="C28" s="124" t="s">
        <v>843</v>
      </c>
      <c r="D28" s="125">
        <v>3.29</v>
      </c>
      <c r="E28" s="411" t="s">
        <v>999</v>
      </c>
      <c r="F28" s="412"/>
      <c r="G28" s="412"/>
      <c r="H28" s="412"/>
      <c r="I28" s="412"/>
      <c r="J28" s="412"/>
      <c r="K28" s="413"/>
      <c r="L28" s="31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</row>
    <row r="29" spans="1:101" s="68" customFormat="1" ht="13.5" customHeight="1">
      <c r="A29" s="50"/>
      <c r="B29" s="117" t="s">
        <v>844</v>
      </c>
      <c r="C29" s="118" t="s">
        <v>845</v>
      </c>
      <c r="D29" s="119">
        <v>2.08</v>
      </c>
      <c r="E29" s="414" t="s">
        <v>999</v>
      </c>
      <c r="F29" s="415"/>
      <c r="G29" s="415"/>
      <c r="H29" s="415"/>
      <c r="I29" s="415"/>
      <c r="J29" s="415"/>
      <c r="K29" s="416"/>
      <c r="L29" s="49" t="s">
        <v>963</v>
      </c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</row>
    <row r="30" spans="1:101" s="69" customFormat="1" ht="13.5" customHeight="1">
      <c r="A30" s="11">
        <v>20</v>
      </c>
      <c r="B30" s="123" t="s">
        <v>548</v>
      </c>
      <c r="C30" s="124" t="s">
        <v>846</v>
      </c>
      <c r="D30" s="125">
        <v>18.444</v>
      </c>
      <c r="E30" s="134">
        <v>5519</v>
      </c>
      <c r="F30" s="140">
        <v>58</v>
      </c>
      <c r="G30" s="140">
        <v>120</v>
      </c>
      <c r="H30" s="140">
        <v>129</v>
      </c>
      <c r="I30" s="140">
        <v>44</v>
      </c>
      <c r="J30" s="140">
        <v>323</v>
      </c>
      <c r="K30" s="135">
        <v>6193</v>
      </c>
      <c r="L30" s="40" t="s">
        <v>871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</row>
    <row r="31" spans="1:101" s="69" customFormat="1" ht="13.5" customHeight="1">
      <c r="A31" s="11">
        <v>21</v>
      </c>
      <c r="B31" s="123" t="s">
        <v>549</v>
      </c>
      <c r="C31" s="141" t="s">
        <v>21</v>
      </c>
      <c r="D31" s="133">
        <v>2.316</v>
      </c>
      <c r="E31" s="142">
        <v>5436.34</v>
      </c>
      <c r="F31" s="140">
        <v>55.89</v>
      </c>
      <c r="G31" s="140">
        <v>120.6</v>
      </c>
      <c r="H31" s="140">
        <v>125.25</v>
      </c>
      <c r="I31" s="140">
        <v>42</v>
      </c>
      <c r="J31" s="140">
        <v>217.5</v>
      </c>
      <c r="K31" s="139">
        <v>5997.58</v>
      </c>
      <c r="L31" s="130" t="s">
        <v>795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</row>
    <row r="32" spans="1:12" s="7" customFormat="1" ht="13.5" customHeight="1">
      <c r="A32" s="11">
        <v>22</v>
      </c>
      <c r="B32" s="143" t="s">
        <v>550</v>
      </c>
      <c r="C32" s="141" t="s">
        <v>22</v>
      </c>
      <c r="D32" s="133">
        <v>5.59</v>
      </c>
      <c r="E32" s="134">
        <v>6350</v>
      </c>
      <c r="F32" s="140">
        <v>99</v>
      </c>
      <c r="G32" s="140">
        <v>135</v>
      </c>
      <c r="H32" s="140">
        <v>114</v>
      </c>
      <c r="I32" s="140">
        <v>70</v>
      </c>
      <c r="J32" s="140">
        <v>125</v>
      </c>
      <c r="K32" s="135">
        <v>6894</v>
      </c>
      <c r="L32" s="40" t="s">
        <v>872</v>
      </c>
    </row>
    <row r="33" spans="1:12" s="7" customFormat="1" ht="13.5" customHeight="1">
      <c r="A33" s="11">
        <v>23</v>
      </c>
      <c r="B33" s="123" t="s">
        <v>551</v>
      </c>
      <c r="C33" s="124" t="s">
        <v>23</v>
      </c>
      <c r="D33" s="133">
        <v>0.421</v>
      </c>
      <c r="E33" s="420" t="s">
        <v>356</v>
      </c>
      <c r="F33" s="421"/>
      <c r="G33" s="421"/>
      <c r="H33" s="421"/>
      <c r="I33" s="421"/>
      <c r="J33" s="421"/>
      <c r="K33" s="422"/>
      <c r="L33" s="31"/>
    </row>
    <row r="34" spans="1:12" s="7" customFormat="1" ht="13.5" customHeight="1">
      <c r="A34" s="11">
        <v>24</v>
      </c>
      <c r="B34" s="143" t="s">
        <v>552</v>
      </c>
      <c r="C34" s="124" t="s">
        <v>24</v>
      </c>
      <c r="D34" s="133">
        <v>9.606</v>
      </c>
      <c r="E34" s="142">
        <v>6087.524749663728</v>
      </c>
      <c r="F34" s="140">
        <v>70.31121655955761</v>
      </c>
      <c r="G34" s="140">
        <v>136.54642056493796</v>
      </c>
      <c r="H34" s="140">
        <v>170.1735241369003</v>
      </c>
      <c r="I34" s="140">
        <v>58.083178897025846</v>
      </c>
      <c r="J34" s="140">
        <v>295.5109101778508</v>
      </c>
      <c r="K34" s="139">
        <v>6818.15</v>
      </c>
      <c r="L34" s="130" t="s">
        <v>795</v>
      </c>
    </row>
    <row r="35" spans="1:12" s="7" customFormat="1" ht="13.5" customHeight="1">
      <c r="A35" s="11">
        <v>25</v>
      </c>
      <c r="B35" s="123" t="s">
        <v>553</v>
      </c>
      <c r="C35" s="124" t="s">
        <v>3</v>
      </c>
      <c r="D35" s="133">
        <v>9.614</v>
      </c>
      <c r="E35" s="134">
        <v>11267</v>
      </c>
      <c r="F35" s="140">
        <v>115</v>
      </c>
      <c r="G35" s="140">
        <v>182</v>
      </c>
      <c r="H35" s="140">
        <v>178</v>
      </c>
      <c r="I35" s="140">
        <v>79</v>
      </c>
      <c r="J35" s="140">
        <v>160</v>
      </c>
      <c r="K35" s="139">
        <v>11980</v>
      </c>
      <c r="L35" s="40" t="s">
        <v>1000</v>
      </c>
    </row>
    <row r="36" spans="1:101" s="69" customFormat="1" ht="13.5" customHeight="1">
      <c r="A36" s="11">
        <v>26</v>
      </c>
      <c r="B36" s="123" t="s">
        <v>554</v>
      </c>
      <c r="C36" s="124" t="s">
        <v>2</v>
      </c>
      <c r="D36" s="133">
        <v>3.177</v>
      </c>
      <c r="E36" s="134">
        <v>7704</v>
      </c>
      <c r="F36" s="140">
        <v>131</v>
      </c>
      <c r="G36" s="140">
        <v>102</v>
      </c>
      <c r="H36" s="140">
        <v>135</v>
      </c>
      <c r="I36" s="140">
        <v>53</v>
      </c>
      <c r="J36" s="140">
        <v>77.49</v>
      </c>
      <c r="K36" s="135">
        <v>8202</v>
      </c>
      <c r="L36" s="40" t="s">
        <v>863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</row>
    <row r="37" spans="1:101" s="69" customFormat="1" ht="13.5" customHeight="1">
      <c r="A37" s="11">
        <v>27</v>
      </c>
      <c r="B37" s="123" t="s">
        <v>555</v>
      </c>
      <c r="C37" s="124" t="s">
        <v>1001</v>
      </c>
      <c r="D37" s="133">
        <v>0.411</v>
      </c>
      <c r="E37" s="408" t="s">
        <v>356</v>
      </c>
      <c r="F37" s="409"/>
      <c r="G37" s="409"/>
      <c r="H37" s="409"/>
      <c r="I37" s="409"/>
      <c r="J37" s="409"/>
      <c r="K37" s="410"/>
      <c r="L37" s="4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</row>
    <row r="38" spans="1:101" s="69" customFormat="1" ht="15" customHeight="1" thickBot="1">
      <c r="A38" s="13">
        <v>28</v>
      </c>
      <c r="B38" s="144" t="s">
        <v>1002</v>
      </c>
      <c r="C38" s="210" t="s">
        <v>25</v>
      </c>
      <c r="D38" s="211">
        <v>2.291</v>
      </c>
      <c r="E38" s="481" t="s">
        <v>356</v>
      </c>
      <c r="F38" s="482"/>
      <c r="G38" s="482"/>
      <c r="H38" s="482"/>
      <c r="I38" s="482"/>
      <c r="J38" s="482"/>
      <c r="K38" s="483"/>
      <c r="L38" s="5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</row>
    <row r="39" spans="1:12" s="7" customFormat="1" ht="15" customHeight="1" thickBot="1" thickTop="1">
      <c r="A39" s="389"/>
      <c r="B39" s="145"/>
      <c r="C39" s="146"/>
      <c r="D39" s="147">
        <f>SUM(D9:D37)-D10-D29</f>
        <v>182.689</v>
      </c>
      <c r="E39" s="148"/>
      <c r="F39" s="148"/>
      <c r="G39" s="148"/>
      <c r="H39" s="148"/>
      <c r="I39" s="148"/>
      <c r="J39" s="148"/>
      <c r="K39" s="149"/>
      <c r="L39" s="37"/>
    </row>
    <row r="40" spans="1:12" s="70" customFormat="1" ht="13.5" customHeight="1" thickBot="1" thickTop="1">
      <c r="A40" s="390"/>
      <c r="B40" s="150"/>
      <c r="C40" s="437" t="s">
        <v>556</v>
      </c>
      <c r="D40" s="437"/>
      <c r="E40" s="437"/>
      <c r="F40" s="437"/>
      <c r="G40" s="437"/>
      <c r="H40" s="437"/>
      <c r="I40" s="437"/>
      <c r="J40" s="437"/>
      <c r="K40" s="437"/>
      <c r="L40" s="151"/>
    </row>
    <row r="41" spans="1:12" s="70" customFormat="1" ht="15" customHeight="1" thickBot="1" thickTop="1">
      <c r="A41" s="391">
        <v>29</v>
      </c>
      <c r="B41" s="152" t="s">
        <v>557</v>
      </c>
      <c r="C41" s="153" t="s">
        <v>26</v>
      </c>
      <c r="D41" s="154">
        <v>5.064</v>
      </c>
      <c r="E41" s="438" t="s">
        <v>356</v>
      </c>
      <c r="F41" s="439"/>
      <c r="G41" s="439"/>
      <c r="H41" s="439"/>
      <c r="I41" s="439"/>
      <c r="J41" s="439"/>
      <c r="K41" s="440"/>
      <c r="L41" s="155"/>
    </row>
    <row r="42" spans="1:12" s="70" customFormat="1" ht="15" customHeight="1" thickBot="1" thickTop="1">
      <c r="A42" s="388"/>
      <c r="B42" s="156"/>
      <c r="C42" s="157"/>
      <c r="D42" s="158">
        <v>5.064</v>
      </c>
      <c r="E42" s="159"/>
      <c r="F42" s="159"/>
      <c r="G42" s="159"/>
      <c r="H42" s="159"/>
      <c r="I42" s="159"/>
      <c r="J42" s="159"/>
      <c r="K42" s="159"/>
      <c r="L42" s="4"/>
    </row>
    <row r="43" spans="1:12" s="70" customFormat="1" ht="13.5" customHeight="1" thickBot="1" thickTop="1">
      <c r="A43" s="392"/>
      <c r="B43" s="437" t="s">
        <v>1003</v>
      </c>
      <c r="C43" s="437"/>
      <c r="D43" s="437"/>
      <c r="E43" s="437"/>
      <c r="F43" s="437"/>
      <c r="G43" s="437"/>
      <c r="H43" s="437"/>
      <c r="I43" s="437"/>
      <c r="J43" s="437"/>
      <c r="K43" s="437"/>
      <c r="L43" s="441"/>
    </row>
    <row r="44" spans="1:12" s="70" customFormat="1" ht="13.5" customHeight="1" thickTop="1">
      <c r="A44" s="393">
        <v>30</v>
      </c>
      <c r="B44" s="160" t="s">
        <v>847</v>
      </c>
      <c r="C44" s="161" t="s">
        <v>849</v>
      </c>
      <c r="D44" s="162">
        <v>2.657</v>
      </c>
      <c r="E44" s="426" t="s">
        <v>356</v>
      </c>
      <c r="F44" s="427"/>
      <c r="G44" s="427"/>
      <c r="H44" s="427"/>
      <c r="I44" s="427"/>
      <c r="J44" s="427"/>
      <c r="K44" s="428"/>
      <c r="L44" s="6"/>
    </row>
    <row r="45" spans="1:12" s="66" customFormat="1" ht="15" customHeight="1" thickBot="1">
      <c r="A45" s="484">
        <v>31</v>
      </c>
      <c r="B45" s="163" t="s">
        <v>848</v>
      </c>
      <c r="C45" s="164" t="s">
        <v>850</v>
      </c>
      <c r="D45" s="165">
        <v>1.692</v>
      </c>
      <c r="E45" s="435" t="s">
        <v>356</v>
      </c>
      <c r="F45" s="430"/>
      <c r="G45" s="430"/>
      <c r="H45" s="430"/>
      <c r="I45" s="430"/>
      <c r="J45" s="430"/>
      <c r="K45" s="436"/>
      <c r="L45" s="5"/>
    </row>
    <row r="46" spans="1:101" s="69" customFormat="1" ht="13.5" customHeight="1" thickBot="1" thickTop="1">
      <c r="A46" s="389"/>
      <c r="B46" s="145"/>
      <c r="C46" s="167" t="s">
        <v>27</v>
      </c>
      <c r="D46" s="168">
        <f>SUM(D44:D45)</f>
        <v>4.349</v>
      </c>
      <c r="E46" s="169"/>
      <c r="F46" s="169"/>
      <c r="G46" s="169"/>
      <c r="H46" s="169"/>
      <c r="I46" s="169"/>
      <c r="J46" s="169"/>
      <c r="K46" s="170"/>
      <c r="L46" s="4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</row>
    <row r="47" spans="1:101" s="69" customFormat="1" ht="13.5" customHeight="1" thickTop="1">
      <c r="A47" s="10">
        <v>32</v>
      </c>
      <c r="B47" s="171" t="s">
        <v>558</v>
      </c>
      <c r="C47" s="172" t="s">
        <v>393</v>
      </c>
      <c r="D47" s="173">
        <v>7.968</v>
      </c>
      <c r="E47" s="105">
        <v>2175.6</v>
      </c>
      <c r="F47" s="100">
        <v>25.2</v>
      </c>
      <c r="G47" s="100">
        <v>56.7</v>
      </c>
      <c r="H47" s="100">
        <v>37.8</v>
      </c>
      <c r="I47" s="100">
        <v>17.85</v>
      </c>
      <c r="J47" s="100">
        <v>150.15</v>
      </c>
      <c r="K47" s="174">
        <v>2463.2999999999997</v>
      </c>
      <c r="L47" s="6" t="s">
        <v>795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</row>
    <row r="48" spans="1:101" s="69" customFormat="1" ht="13.5" customHeight="1">
      <c r="A48" s="11">
        <v>33</v>
      </c>
      <c r="B48" s="123" t="s">
        <v>559</v>
      </c>
      <c r="C48" s="129" t="s">
        <v>394</v>
      </c>
      <c r="D48" s="133">
        <v>9.863</v>
      </c>
      <c r="E48" s="44">
        <v>2203.95</v>
      </c>
      <c r="F48" s="45">
        <v>7.35</v>
      </c>
      <c r="G48" s="45">
        <v>51.45</v>
      </c>
      <c r="H48" s="45">
        <v>46.2</v>
      </c>
      <c r="I48" s="45">
        <v>33.6</v>
      </c>
      <c r="J48" s="45">
        <v>143.85</v>
      </c>
      <c r="K48" s="175">
        <v>2486.399999999999</v>
      </c>
      <c r="L48" s="130" t="s">
        <v>795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</row>
    <row r="49" spans="1:101" s="69" customFormat="1" ht="13.5" customHeight="1">
      <c r="A49" s="11">
        <f>A48+1</f>
        <v>34</v>
      </c>
      <c r="B49" s="123" t="s">
        <v>560</v>
      </c>
      <c r="C49" s="129" t="s">
        <v>395</v>
      </c>
      <c r="D49" s="133">
        <v>1.351</v>
      </c>
      <c r="E49" s="44">
        <v>2233.35</v>
      </c>
      <c r="F49" s="45">
        <v>26.25</v>
      </c>
      <c r="G49" s="45">
        <v>57.75</v>
      </c>
      <c r="H49" s="45">
        <v>38.85</v>
      </c>
      <c r="I49" s="45">
        <v>17.85</v>
      </c>
      <c r="J49" s="45">
        <v>153.3</v>
      </c>
      <c r="K49" s="175">
        <v>2527.35</v>
      </c>
      <c r="L49" s="47" t="s">
        <v>795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</row>
    <row r="50" spans="1:101" s="69" customFormat="1" ht="13.5" customHeight="1">
      <c r="A50" s="11">
        <f>A49+1</f>
        <v>35</v>
      </c>
      <c r="B50" s="123" t="s">
        <v>561</v>
      </c>
      <c r="C50" s="129" t="s">
        <v>396</v>
      </c>
      <c r="D50" s="125">
        <v>3.635</v>
      </c>
      <c r="E50" s="44">
        <v>4338</v>
      </c>
      <c r="F50" s="45">
        <v>14</v>
      </c>
      <c r="G50" s="45">
        <v>99</v>
      </c>
      <c r="H50" s="45">
        <v>82</v>
      </c>
      <c r="I50" s="45">
        <v>53</v>
      </c>
      <c r="J50" s="45">
        <v>254</v>
      </c>
      <c r="K50" s="175">
        <v>4841</v>
      </c>
      <c r="L50" s="40" t="s">
        <v>873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</row>
    <row r="51" spans="1:12" s="7" customFormat="1" ht="13.5" customHeight="1">
      <c r="A51" s="11">
        <f>A50+1</f>
        <v>36</v>
      </c>
      <c r="B51" s="123" t="s">
        <v>562</v>
      </c>
      <c r="C51" s="129" t="s">
        <v>397</v>
      </c>
      <c r="D51" s="125">
        <v>40.568</v>
      </c>
      <c r="E51" s="44">
        <v>3579</v>
      </c>
      <c r="F51" s="45">
        <v>28</v>
      </c>
      <c r="G51" s="45">
        <v>75</v>
      </c>
      <c r="H51" s="45">
        <v>58</v>
      </c>
      <c r="I51" s="45">
        <v>32</v>
      </c>
      <c r="J51" s="45">
        <v>168</v>
      </c>
      <c r="K51" s="175">
        <v>3941</v>
      </c>
      <c r="L51" s="40" t="s">
        <v>874</v>
      </c>
    </row>
    <row r="52" spans="1:101" s="71" customFormat="1" ht="13.5" customHeight="1">
      <c r="A52" s="11">
        <f>A51+1</f>
        <v>37</v>
      </c>
      <c r="B52" s="143" t="s">
        <v>563</v>
      </c>
      <c r="C52" s="124" t="s">
        <v>398</v>
      </c>
      <c r="D52" s="133">
        <v>3.256</v>
      </c>
      <c r="E52" s="44">
        <v>2213.4</v>
      </c>
      <c r="F52" s="45">
        <v>7.35</v>
      </c>
      <c r="G52" s="45">
        <v>53.55</v>
      </c>
      <c r="H52" s="45">
        <v>48.3</v>
      </c>
      <c r="I52" s="45">
        <v>34.65</v>
      </c>
      <c r="J52" s="45">
        <v>148.05</v>
      </c>
      <c r="K52" s="175">
        <v>2505.3000000000006</v>
      </c>
      <c r="L52" s="130" t="s">
        <v>795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</row>
    <row r="53" spans="1:12" s="7" customFormat="1" ht="13.5" customHeight="1">
      <c r="A53" s="50"/>
      <c r="B53" s="176" t="s">
        <v>990</v>
      </c>
      <c r="C53" s="118" t="s">
        <v>791</v>
      </c>
      <c r="D53" s="177">
        <v>3.681</v>
      </c>
      <c r="E53" s="120">
        <v>1202.27</v>
      </c>
      <c r="F53" s="121">
        <v>16.53</v>
      </c>
      <c r="G53" s="121">
        <v>25.792</v>
      </c>
      <c r="H53" s="121">
        <v>29.7</v>
      </c>
      <c r="I53" s="121">
        <v>26.664</v>
      </c>
      <c r="J53" s="121">
        <v>103.43553</v>
      </c>
      <c r="K53" s="122">
        <v>1404.3915299999999</v>
      </c>
      <c r="L53" s="49" t="s">
        <v>964</v>
      </c>
    </row>
    <row r="54" spans="1:101" s="69" customFormat="1" ht="13.5" customHeight="1">
      <c r="A54" s="11">
        <f>A52+1</f>
        <v>38</v>
      </c>
      <c r="B54" s="143" t="s">
        <v>837</v>
      </c>
      <c r="C54" s="124" t="s">
        <v>399</v>
      </c>
      <c r="D54" s="133">
        <v>8.651</v>
      </c>
      <c r="E54" s="44">
        <v>3911.04</v>
      </c>
      <c r="F54" s="45">
        <v>39.9</v>
      </c>
      <c r="G54" s="45">
        <v>89.3</v>
      </c>
      <c r="H54" s="45">
        <v>59.85</v>
      </c>
      <c r="I54" s="45">
        <v>74.1</v>
      </c>
      <c r="J54" s="45">
        <v>196.65</v>
      </c>
      <c r="K54" s="175">
        <v>4370.84</v>
      </c>
      <c r="L54" s="47" t="s">
        <v>795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</row>
    <row r="55" spans="1:101" s="69" customFormat="1" ht="13.5" customHeight="1">
      <c r="A55" s="11">
        <f>A54+1</f>
        <v>39</v>
      </c>
      <c r="B55" s="123" t="s">
        <v>564</v>
      </c>
      <c r="C55" s="129" t="s">
        <v>400</v>
      </c>
      <c r="D55" s="133">
        <v>6.955</v>
      </c>
      <c r="E55" s="44">
        <v>3599</v>
      </c>
      <c r="F55" s="45">
        <v>38</v>
      </c>
      <c r="G55" s="45">
        <v>78</v>
      </c>
      <c r="H55" s="45">
        <v>51</v>
      </c>
      <c r="I55" s="45">
        <v>66</v>
      </c>
      <c r="J55" s="45">
        <v>160</v>
      </c>
      <c r="K55" s="175">
        <v>3992</v>
      </c>
      <c r="L55" s="40" t="s">
        <v>875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</row>
    <row r="56" spans="1:101" s="69" customFormat="1" ht="13.5" customHeight="1">
      <c r="A56" s="11">
        <f>A55+1</f>
        <v>40</v>
      </c>
      <c r="B56" s="123" t="s">
        <v>565</v>
      </c>
      <c r="C56" s="129" t="s">
        <v>401</v>
      </c>
      <c r="D56" s="133">
        <v>10.273</v>
      </c>
      <c r="E56" s="44">
        <v>2130.78</v>
      </c>
      <c r="F56" s="45">
        <v>23.1</v>
      </c>
      <c r="G56" s="45">
        <v>51.45</v>
      </c>
      <c r="H56" s="45">
        <v>34.65</v>
      </c>
      <c r="I56" s="45">
        <v>42</v>
      </c>
      <c r="J56" s="45">
        <v>112.35</v>
      </c>
      <c r="K56" s="175">
        <v>2394.33</v>
      </c>
      <c r="L56" s="130" t="s">
        <v>795</v>
      </c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</row>
    <row r="57" spans="1:12" s="66" customFormat="1" ht="15" customHeight="1" thickBot="1">
      <c r="A57" s="13">
        <f>A56+1</f>
        <v>41</v>
      </c>
      <c r="B57" s="144" t="s">
        <v>566</v>
      </c>
      <c r="C57" s="178" t="s">
        <v>402</v>
      </c>
      <c r="D57" s="179">
        <v>12.824</v>
      </c>
      <c r="E57" s="106">
        <v>10977.24</v>
      </c>
      <c r="F57" s="101">
        <v>94.5</v>
      </c>
      <c r="G57" s="101">
        <v>220.5</v>
      </c>
      <c r="H57" s="101">
        <v>175.35</v>
      </c>
      <c r="I57" s="101">
        <v>199.5</v>
      </c>
      <c r="J57" s="101">
        <v>451.86</v>
      </c>
      <c r="K57" s="180">
        <v>12118.95</v>
      </c>
      <c r="L57" s="464" t="s">
        <v>795</v>
      </c>
    </row>
    <row r="58" spans="1:101" s="69" customFormat="1" ht="13.5" customHeight="1" thickBot="1" thickTop="1">
      <c r="A58" s="389"/>
      <c r="B58" s="166"/>
      <c r="C58" s="167" t="s">
        <v>781</v>
      </c>
      <c r="D58" s="168">
        <f>SUM(D47:D57)-D53</f>
        <v>105.34399999999998</v>
      </c>
      <c r="E58" s="169"/>
      <c r="F58" s="169"/>
      <c r="G58" s="169"/>
      <c r="H58" s="169"/>
      <c r="I58" s="169"/>
      <c r="J58" s="169"/>
      <c r="K58" s="170"/>
      <c r="L58" s="3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</row>
    <row r="59" spans="1:101" s="69" customFormat="1" ht="13.5" customHeight="1" thickTop="1">
      <c r="A59" s="10">
        <f>A57+1</f>
        <v>42</v>
      </c>
      <c r="B59" s="171" t="s">
        <v>567</v>
      </c>
      <c r="C59" s="181" t="s">
        <v>255</v>
      </c>
      <c r="D59" s="182">
        <v>13.549</v>
      </c>
      <c r="E59" s="105">
        <v>798</v>
      </c>
      <c r="F59" s="100">
        <v>0</v>
      </c>
      <c r="G59" s="100">
        <v>2</v>
      </c>
      <c r="H59" s="100">
        <v>1</v>
      </c>
      <c r="I59" s="100">
        <v>1</v>
      </c>
      <c r="J59" s="100">
        <v>0</v>
      </c>
      <c r="K59" s="174">
        <v>802</v>
      </c>
      <c r="L59" s="41" t="s">
        <v>876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spans="1:12" s="66" customFormat="1" ht="15" customHeight="1" thickBot="1">
      <c r="A60" s="16">
        <v>43</v>
      </c>
      <c r="B60" s="144" t="s">
        <v>568</v>
      </c>
      <c r="C60" s="178" t="s">
        <v>527</v>
      </c>
      <c r="D60" s="179">
        <v>1.746</v>
      </c>
      <c r="E60" s="458" t="s">
        <v>356</v>
      </c>
      <c r="F60" s="459"/>
      <c r="G60" s="459"/>
      <c r="H60" s="459"/>
      <c r="I60" s="459"/>
      <c r="J60" s="459"/>
      <c r="K60" s="460"/>
      <c r="L60" s="36"/>
    </row>
    <row r="61" spans="1:101" s="69" customFormat="1" ht="13.5" customHeight="1" thickBot="1" thickTop="1">
      <c r="A61" s="389"/>
      <c r="B61" s="166"/>
      <c r="C61" s="167" t="s">
        <v>782</v>
      </c>
      <c r="D61" s="168">
        <f>SUM(D59:D60)</f>
        <v>15.295</v>
      </c>
      <c r="E61" s="169"/>
      <c r="F61" s="169"/>
      <c r="G61" s="169"/>
      <c r="H61" s="169"/>
      <c r="I61" s="169"/>
      <c r="J61" s="169"/>
      <c r="K61" s="170"/>
      <c r="L61" s="3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</row>
    <row r="62" spans="1:101" s="69" customFormat="1" ht="13.5" customHeight="1" thickTop="1">
      <c r="A62" s="10">
        <f>A60+1</f>
        <v>44</v>
      </c>
      <c r="B62" s="171" t="s">
        <v>569</v>
      </c>
      <c r="C62" s="183" t="s">
        <v>528</v>
      </c>
      <c r="D62" s="173">
        <v>12.373</v>
      </c>
      <c r="E62" s="105">
        <v>736.44</v>
      </c>
      <c r="F62" s="100">
        <v>6.3</v>
      </c>
      <c r="G62" s="100">
        <v>13.65</v>
      </c>
      <c r="H62" s="100">
        <v>8.4</v>
      </c>
      <c r="I62" s="100">
        <v>12.6</v>
      </c>
      <c r="J62" s="100">
        <v>17.34</v>
      </c>
      <c r="K62" s="174">
        <v>794.73</v>
      </c>
      <c r="L62" s="6" t="s">
        <v>795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</row>
    <row r="63" spans="1:101" s="69" customFormat="1" ht="13.5" customHeight="1">
      <c r="A63" s="11">
        <f>A62+1</f>
        <v>45</v>
      </c>
      <c r="B63" s="123" t="s">
        <v>570</v>
      </c>
      <c r="C63" s="131" t="s">
        <v>403</v>
      </c>
      <c r="D63" s="133">
        <v>17.1</v>
      </c>
      <c r="E63" s="44">
        <v>342.72</v>
      </c>
      <c r="F63" s="45">
        <v>1.05</v>
      </c>
      <c r="G63" s="45">
        <v>8.4</v>
      </c>
      <c r="H63" s="45">
        <v>6.3</v>
      </c>
      <c r="I63" s="45">
        <v>9.45</v>
      </c>
      <c r="J63" s="45">
        <v>12.24</v>
      </c>
      <c r="K63" s="175">
        <v>380.16</v>
      </c>
      <c r="L63" s="130" t="s">
        <v>795</v>
      </c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</row>
    <row r="64" spans="1:101" s="69" customFormat="1" ht="13.5" customHeight="1">
      <c r="A64" s="11">
        <f>A63+1</f>
        <v>46</v>
      </c>
      <c r="B64" s="123" t="s">
        <v>571</v>
      </c>
      <c r="C64" s="131" t="s">
        <v>404</v>
      </c>
      <c r="D64" s="125">
        <v>2.216</v>
      </c>
      <c r="E64" s="142">
        <v>853.74</v>
      </c>
      <c r="F64" s="45">
        <v>6.3</v>
      </c>
      <c r="G64" s="45">
        <v>14.7</v>
      </c>
      <c r="H64" s="45">
        <v>8.4</v>
      </c>
      <c r="I64" s="45">
        <v>15.75</v>
      </c>
      <c r="J64" s="45">
        <v>37.74</v>
      </c>
      <c r="K64" s="175">
        <v>936.63</v>
      </c>
      <c r="L64" s="130" t="s">
        <v>795</v>
      </c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</row>
    <row r="65" spans="1:101" s="71" customFormat="1" ht="13.5" customHeight="1">
      <c r="A65" s="11">
        <f>A64+1</f>
        <v>47</v>
      </c>
      <c r="B65" s="184">
        <v>10404</v>
      </c>
      <c r="C65" s="131" t="s">
        <v>405</v>
      </c>
      <c r="D65" s="125">
        <v>20.104</v>
      </c>
      <c r="E65" s="44">
        <v>2396</v>
      </c>
      <c r="F65" s="45">
        <v>22</v>
      </c>
      <c r="G65" s="45">
        <v>70</v>
      </c>
      <c r="H65" s="45">
        <v>34</v>
      </c>
      <c r="I65" s="45">
        <v>43</v>
      </c>
      <c r="J65" s="45">
        <v>76</v>
      </c>
      <c r="K65" s="175">
        <v>2640</v>
      </c>
      <c r="L65" s="40" t="s">
        <v>877</v>
      </c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</row>
    <row r="66" spans="1:101" s="69" customFormat="1" ht="13.5" customHeight="1">
      <c r="A66" s="50"/>
      <c r="B66" s="176" t="s">
        <v>252</v>
      </c>
      <c r="C66" s="185" t="s">
        <v>406</v>
      </c>
      <c r="D66" s="177">
        <v>2.068</v>
      </c>
      <c r="E66" s="405" t="s">
        <v>356</v>
      </c>
      <c r="F66" s="406"/>
      <c r="G66" s="406"/>
      <c r="H66" s="406"/>
      <c r="I66" s="406"/>
      <c r="J66" s="406"/>
      <c r="K66" s="407"/>
      <c r="L66" s="49" t="s">
        <v>965</v>
      </c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</row>
    <row r="67" spans="1:101" s="69" customFormat="1" ht="13.5" customHeight="1">
      <c r="A67" s="11">
        <f>A65+1</f>
        <v>48</v>
      </c>
      <c r="B67" s="123" t="s">
        <v>572</v>
      </c>
      <c r="C67" s="186" t="s">
        <v>407</v>
      </c>
      <c r="D67" s="125">
        <v>23.349</v>
      </c>
      <c r="E67" s="44">
        <v>843.54</v>
      </c>
      <c r="F67" s="45">
        <v>7.35</v>
      </c>
      <c r="G67" s="45">
        <v>18.9</v>
      </c>
      <c r="H67" s="45">
        <v>12.6</v>
      </c>
      <c r="I67" s="45">
        <v>14.7</v>
      </c>
      <c r="J67" s="45">
        <v>26.52</v>
      </c>
      <c r="K67" s="175">
        <v>923.61</v>
      </c>
      <c r="L67" s="47" t="s">
        <v>795</v>
      </c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</row>
    <row r="68" spans="1:101" s="69" customFormat="1" ht="13.5" customHeight="1">
      <c r="A68" s="11">
        <f>A67+1</f>
        <v>49</v>
      </c>
      <c r="B68" s="123" t="s">
        <v>573</v>
      </c>
      <c r="C68" s="131" t="s">
        <v>408</v>
      </c>
      <c r="D68" s="125">
        <v>22.018</v>
      </c>
      <c r="E68" s="44">
        <v>1171.98</v>
      </c>
      <c r="F68" s="45">
        <v>8.4</v>
      </c>
      <c r="G68" s="45">
        <v>23.1</v>
      </c>
      <c r="H68" s="45">
        <v>21</v>
      </c>
      <c r="I68" s="45">
        <v>18.9</v>
      </c>
      <c r="J68" s="45">
        <v>52.02</v>
      </c>
      <c r="K68" s="175">
        <v>1295.4</v>
      </c>
      <c r="L68" s="130" t="s">
        <v>795</v>
      </c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</row>
    <row r="69" spans="1:12" s="66" customFormat="1" ht="15" customHeight="1" thickBot="1">
      <c r="A69" s="13">
        <f>A68+1</f>
        <v>50</v>
      </c>
      <c r="B69" s="144" t="s">
        <v>574</v>
      </c>
      <c r="C69" s="187" t="s">
        <v>409</v>
      </c>
      <c r="D69" s="179">
        <v>11.468</v>
      </c>
      <c r="E69" s="106">
        <v>307.02</v>
      </c>
      <c r="F69" s="101">
        <v>4.2</v>
      </c>
      <c r="G69" s="101">
        <v>8.4</v>
      </c>
      <c r="H69" s="101">
        <v>8.4</v>
      </c>
      <c r="I69" s="101">
        <v>21</v>
      </c>
      <c r="J69" s="101">
        <v>20.4</v>
      </c>
      <c r="K69" s="180">
        <v>369.4199999999999</v>
      </c>
      <c r="L69" s="5" t="s">
        <v>795</v>
      </c>
    </row>
    <row r="70" spans="1:12" s="7" customFormat="1" ht="13.5" customHeight="1" thickBot="1" thickTop="1">
      <c r="A70" s="389"/>
      <c r="B70" s="166"/>
      <c r="C70" s="167" t="s">
        <v>783</v>
      </c>
      <c r="D70" s="168">
        <f>SUM(D62:D69)-D66</f>
        <v>108.628</v>
      </c>
      <c r="E70" s="169"/>
      <c r="F70" s="169"/>
      <c r="G70" s="169"/>
      <c r="H70" s="169"/>
      <c r="I70" s="169"/>
      <c r="J70" s="169"/>
      <c r="K70" s="170"/>
      <c r="L70" s="37"/>
    </row>
    <row r="71" spans="1:12" s="7" customFormat="1" ht="13.5" customHeight="1" thickTop="1">
      <c r="A71" s="10">
        <f>A69+1</f>
        <v>51</v>
      </c>
      <c r="B71" s="188" t="s">
        <v>575</v>
      </c>
      <c r="C71" s="189" t="s">
        <v>410</v>
      </c>
      <c r="D71" s="173">
        <v>8.535</v>
      </c>
      <c r="E71" s="105">
        <v>494</v>
      </c>
      <c r="F71" s="100">
        <v>0</v>
      </c>
      <c r="G71" s="100">
        <v>3</v>
      </c>
      <c r="H71" s="100">
        <v>1</v>
      </c>
      <c r="I71" s="100">
        <v>3</v>
      </c>
      <c r="J71" s="100">
        <v>3</v>
      </c>
      <c r="K71" s="174">
        <v>503</v>
      </c>
      <c r="L71" s="41" t="s">
        <v>878</v>
      </c>
    </row>
    <row r="72" spans="1:101" s="69" customFormat="1" ht="13.5" customHeight="1">
      <c r="A72" s="11">
        <f>A71+1</f>
        <v>52</v>
      </c>
      <c r="B72" s="143" t="s">
        <v>576</v>
      </c>
      <c r="C72" s="190" t="s">
        <v>411</v>
      </c>
      <c r="D72" s="133">
        <v>18.606</v>
      </c>
      <c r="E72" s="44">
        <v>1648.32</v>
      </c>
      <c r="F72" s="45">
        <v>8.4</v>
      </c>
      <c r="G72" s="45">
        <v>32.55</v>
      </c>
      <c r="H72" s="45">
        <v>22.05</v>
      </c>
      <c r="I72" s="45">
        <v>31.5</v>
      </c>
      <c r="J72" s="45">
        <v>55.08</v>
      </c>
      <c r="K72" s="175">
        <v>1797.8999999999999</v>
      </c>
      <c r="L72" s="47" t="s">
        <v>795</v>
      </c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</row>
    <row r="73" spans="1:101" s="69" customFormat="1" ht="13.5" customHeight="1">
      <c r="A73" s="11">
        <f>A72+1</f>
        <v>53</v>
      </c>
      <c r="B73" s="123" t="s">
        <v>577</v>
      </c>
      <c r="C73" s="191" t="s">
        <v>412</v>
      </c>
      <c r="D73" s="125">
        <v>8.274</v>
      </c>
      <c r="E73" s="142">
        <v>2152.31</v>
      </c>
      <c r="F73" s="45">
        <v>12.6</v>
      </c>
      <c r="G73" s="45">
        <v>63</v>
      </c>
      <c r="H73" s="45">
        <v>42</v>
      </c>
      <c r="I73" s="45">
        <v>42</v>
      </c>
      <c r="J73" s="45">
        <v>84</v>
      </c>
      <c r="K73" s="175">
        <v>2395.91</v>
      </c>
      <c r="L73" s="130" t="s">
        <v>795</v>
      </c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</row>
    <row r="74" spans="1:101" s="69" customFormat="1" ht="13.5" customHeight="1">
      <c r="A74" s="11">
        <f>A73+1</f>
        <v>54</v>
      </c>
      <c r="B74" s="123" t="s">
        <v>578</v>
      </c>
      <c r="C74" s="191" t="s">
        <v>413</v>
      </c>
      <c r="D74" s="125">
        <v>0.389</v>
      </c>
      <c r="E74" s="411" t="s">
        <v>356</v>
      </c>
      <c r="F74" s="412"/>
      <c r="G74" s="412"/>
      <c r="H74" s="412"/>
      <c r="I74" s="412"/>
      <c r="J74" s="412"/>
      <c r="K74" s="413"/>
      <c r="L74" s="31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</row>
    <row r="75" spans="1:101" s="69" customFormat="1" ht="13.5" customHeight="1">
      <c r="A75" s="50"/>
      <c r="B75" s="176" t="s">
        <v>275</v>
      </c>
      <c r="C75" s="118" t="s">
        <v>529</v>
      </c>
      <c r="D75" s="177">
        <v>0.752</v>
      </c>
      <c r="E75" s="405" t="s">
        <v>356</v>
      </c>
      <c r="F75" s="406"/>
      <c r="G75" s="406"/>
      <c r="H75" s="406"/>
      <c r="I75" s="406"/>
      <c r="J75" s="406"/>
      <c r="K75" s="407"/>
      <c r="L75" s="49" t="s">
        <v>966</v>
      </c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</row>
    <row r="76" spans="1:101" s="69" customFormat="1" ht="13.5" customHeight="1">
      <c r="A76" s="11">
        <f>A74+1</f>
        <v>55</v>
      </c>
      <c r="B76" s="123" t="s">
        <v>579</v>
      </c>
      <c r="C76" s="129" t="s">
        <v>414</v>
      </c>
      <c r="D76" s="125">
        <v>1.146</v>
      </c>
      <c r="E76" s="44">
        <v>3478.44</v>
      </c>
      <c r="F76" s="45">
        <v>9.45</v>
      </c>
      <c r="G76" s="45">
        <v>57.75</v>
      </c>
      <c r="H76" s="45">
        <v>46.2</v>
      </c>
      <c r="I76" s="45">
        <v>35.7</v>
      </c>
      <c r="J76" s="45">
        <v>132.3</v>
      </c>
      <c r="K76" s="175">
        <v>3759.8399999999997</v>
      </c>
      <c r="L76" s="47" t="s">
        <v>795</v>
      </c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</row>
    <row r="77" spans="1:101" s="69" customFormat="1" ht="13.5" customHeight="1">
      <c r="A77" s="11">
        <f>A76+1</f>
        <v>56</v>
      </c>
      <c r="B77" s="123" t="s">
        <v>580</v>
      </c>
      <c r="C77" s="129" t="s">
        <v>415</v>
      </c>
      <c r="D77" s="125">
        <v>4.343</v>
      </c>
      <c r="E77" s="142">
        <v>3288.56</v>
      </c>
      <c r="F77" s="45">
        <v>12.6</v>
      </c>
      <c r="G77" s="45">
        <v>65.1</v>
      </c>
      <c r="H77" s="45">
        <v>59.85</v>
      </c>
      <c r="I77" s="45">
        <v>68.25</v>
      </c>
      <c r="J77" s="45">
        <v>178.5</v>
      </c>
      <c r="K77" s="175">
        <v>3672.8599999999997</v>
      </c>
      <c r="L77" s="130" t="s">
        <v>795</v>
      </c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</row>
    <row r="78" spans="1:101" s="69" customFormat="1" ht="13.5" customHeight="1">
      <c r="A78" s="11">
        <f>A77+1</f>
        <v>57</v>
      </c>
      <c r="B78" s="123" t="s">
        <v>581</v>
      </c>
      <c r="C78" s="191" t="s">
        <v>416</v>
      </c>
      <c r="D78" s="133">
        <v>13.042</v>
      </c>
      <c r="E78" s="44">
        <v>2038</v>
      </c>
      <c r="F78" s="45">
        <v>6</v>
      </c>
      <c r="G78" s="45">
        <v>64</v>
      </c>
      <c r="H78" s="45">
        <v>46</v>
      </c>
      <c r="I78" s="45">
        <v>60</v>
      </c>
      <c r="J78" s="45">
        <v>176</v>
      </c>
      <c r="K78" s="175">
        <v>2389</v>
      </c>
      <c r="L78" s="40" t="s">
        <v>879</v>
      </c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</row>
    <row r="79" spans="1:101" s="69" customFormat="1" ht="13.5" customHeight="1">
      <c r="A79" s="11">
        <f>A78+1</f>
        <v>58</v>
      </c>
      <c r="B79" s="123" t="s">
        <v>582</v>
      </c>
      <c r="C79" s="191" t="s">
        <v>417</v>
      </c>
      <c r="D79" s="133">
        <v>15.852</v>
      </c>
      <c r="E79" s="44">
        <v>2290.68</v>
      </c>
      <c r="F79" s="45">
        <v>9.45</v>
      </c>
      <c r="G79" s="45">
        <v>66.15</v>
      </c>
      <c r="H79" s="45">
        <v>39.9</v>
      </c>
      <c r="I79" s="45">
        <v>40.95</v>
      </c>
      <c r="J79" s="45">
        <v>134.4</v>
      </c>
      <c r="K79" s="175">
        <v>2581.5299999999997</v>
      </c>
      <c r="L79" s="47" t="s">
        <v>795</v>
      </c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</row>
    <row r="80" spans="1:101" s="69" customFormat="1" ht="13.5" customHeight="1">
      <c r="A80" s="50"/>
      <c r="B80" s="176" t="s">
        <v>561</v>
      </c>
      <c r="C80" s="118" t="s">
        <v>396</v>
      </c>
      <c r="D80" s="177">
        <v>3.635</v>
      </c>
      <c r="E80" s="345">
        <v>4338</v>
      </c>
      <c r="F80" s="346">
        <v>14</v>
      </c>
      <c r="G80" s="346">
        <v>99</v>
      </c>
      <c r="H80" s="346">
        <v>82</v>
      </c>
      <c r="I80" s="346">
        <v>53</v>
      </c>
      <c r="J80" s="346">
        <v>254</v>
      </c>
      <c r="K80" s="347">
        <v>4841</v>
      </c>
      <c r="L80" s="49" t="s">
        <v>967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</row>
    <row r="81" spans="1:101" s="69" customFormat="1" ht="13.5" customHeight="1">
      <c r="A81" s="11" t="s">
        <v>1046</v>
      </c>
      <c r="B81" s="123" t="s">
        <v>583</v>
      </c>
      <c r="C81" s="129" t="s">
        <v>418</v>
      </c>
      <c r="D81" s="133">
        <v>6.557</v>
      </c>
      <c r="E81" s="44">
        <v>3772.08</v>
      </c>
      <c r="F81" s="45">
        <v>9.9</v>
      </c>
      <c r="G81" s="45">
        <v>71.5</v>
      </c>
      <c r="H81" s="45">
        <v>52.8</v>
      </c>
      <c r="I81" s="45">
        <v>39.6</v>
      </c>
      <c r="J81" s="45">
        <v>249.9</v>
      </c>
      <c r="K81" s="175">
        <v>4195.78</v>
      </c>
      <c r="L81" s="47" t="s">
        <v>795</v>
      </c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</row>
    <row r="82" spans="1:101" s="69" customFormat="1" ht="13.5" customHeight="1">
      <c r="A82" s="50"/>
      <c r="B82" s="176" t="s">
        <v>249</v>
      </c>
      <c r="C82" s="224" t="s">
        <v>419</v>
      </c>
      <c r="D82" s="119">
        <v>0.377</v>
      </c>
      <c r="E82" s="405" t="s">
        <v>356</v>
      </c>
      <c r="F82" s="406"/>
      <c r="G82" s="406"/>
      <c r="H82" s="406"/>
      <c r="I82" s="406"/>
      <c r="J82" s="406"/>
      <c r="K82" s="407"/>
      <c r="L82" s="49" t="s">
        <v>962</v>
      </c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</row>
    <row r="83" spans="1:101" s="69" customFormat="1" ht="13.5" customHeight="1">
      <c r="A83" s="11">
        <v>60</v>
      </c>
      <c r="B83" s="123" t="s">
        <v>584</v>
      </c>
      <c r="C83" s="191" t="s">
        <v>420</v>
      </c>
      <c r="D83" s="125">
        <v>12.329</v>
      </c>
      <c r="E83" s="44">
        <v>601.52</v>
      </c>
      <c r="F83" s="45">
        <v>6.6</v>
      </c>
      <c r="G83" s="45">
        <v>13.2</v>
      </c>
      <c r="H83" s="45">
        <v>6.6</v>
      </c>
      <c r="I83" s="45">
        <v>8.8</v>
      </c>
      <c r="J83" s="45">
        <v>25.5</v>
      </c>
      <c r="K83" s="175">
        <v>662.22</v>
      </c>
      <c r="L83" s="47" t="s">
        <v>795</v>
      </c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</row>
    <row r="84" spans="1:12" s="66" customFormat="1" ht="15" customHeight="1" thickBot="1">
      <c r="A84" s="108"/>
      <c r="B84" s="192" t="s">
        <v>571</v>
      </c>
      <c r="C84" s="197" t="s">
        <v>404</v>
      </c>
      <c r="D84" s="193">
        <v>2.216</v>
      </c>
      <c r="E84" s="194">
        <v>853.74</v>
      </c>
      <c r="F84" s="195">
        <v>6.3</v>
      </c>
      <c r="G84" s="195">
        <v>14.7</v>
      </c>
      <c r="H84" s="195">
        <v>8.4</v>
      </c>
      <c r="I84" s="195">
        <v>15.75</v>
      </c>
      <c r="J84" s="195">
        <v>37.74</v>
      </c>
      <c r="K84" s="196">
        <v>936.63</v>
      </c>
      <c r="L84" s="51" t="s">
        <v>968</v>
      </c>
    </row>
    <row r="85" spans="1:101" s="69" customFormat="1" ht="13.5" customHeight="1" thickBot="1" thickTop="1">
      <c r="A85" s="389"/>
      <c r="B85" s="166"/>
      <c r="C85" s="167" t="s">
        <v>28</v>
      </c>
      <c r="D85" s="168">
        <f>SUM(D71:D84)-D75-D80-D82-D84</f>
        <v>89.07300000000002</v>
      </c>
      <c r="E85" s="169"/>
      <c r="F85" s="169"/>
      <c r="G85" s="169"/>
      <c r="H85" s="169"/>
      <c r="I85" s="169"/>
      <c r="J85" s="169"/>
      <c r="K85" s="170"/>
      <c r="L85" s="3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</row>
    <row r="86" spans="1:12" s="66" customFormat="1" ht="15" customHeight="1" thickBot="1" thickTop="1">
      <c r="A86" s="10">
        <v>61</v>
      </c>
      <c r="B86" s="198" t="s">
        <v>585</v>
      </c>
      <c r="C86" s="199" t="s">
        <v>784</v>
      </c>
      <c r="D86" s="200">
        <v>37.662</v>
      </c>
      <c r="E86" s="201">
        <v>3207</v>
      </c>
      <c r="F86" s="202">
        <v>23</v>
      </c>
      <c r="G86" s="202">
        <v>58</v>
      </c>
      <c r="H86" s="202">
        <v>27</v>
      </c>
      <c r="I86" s="202">
        <v>15</v>
      </c>
      <c r="J86" s="202">
        <v>67</v>
      </c>
      <c r="K86" s="203">
        <v>3398</v>
      </c>
      <c r="L86" s="42" t="s">
        <v>880</v>
      </c>
    </row>
    <row r="87" spans="1:12" s="7" customFormat="1" ht="13.5" customHeight="1" thickBot="1" thickTop="1">
      <c r="A87" s="389"/>
      <c r="B87" s="166"/>
      <c r="C87" s="167" t="s">
        <v>29</v>
      </c>
      <c r="D87" s="168">
        <v>37.662</v>
      </c>
      <c r="E87" s="169"/>
      <c r="F87" s="169"/>
      <c r="G87" s="169"/>
      <c r="H87" s="169"/>
      <c r="I87" s="169"/>
      <c r="J87" s="169"/>
      <c r="K87" s="170"/>
      <c r="L87" s="37"/>
    </row>
    <row r="88" spans="1:101" s="69" customFormat="1" ht="13.5" customHeight="1" thickTop="1">
      <c r="A88" s="10">
        <v>62</v>
      </c>
      <c r="B88" s="188" t="s">
        <v>586</v>
      </c>
      <c r="C88" s="204" t="s">
        <v>68</v>
      </c>
      <c r="D88" s="173">
        <v>24.76</v>
      </c>
      <c r="E88" s="105">
        <v>3831.45</v>
      </c>
      <c r="F88" s="100">
        <v>44</v>
      </c>
      <c r="G88" s="100">
        <v>77</v>
      </c>
      <c r="H88" s="100">
        <v>49.5</v>
      </c>
      <c r="I88" s="100">
        <v>88</v>
      </c>
      <c r="J88" s="100">
        <v>89.25</v>
      </c>
      <c r="K88" s="174">
        <v>4179.2</v>
      </c>
      <c r="L88" s="403" t="s">
        <v>795</v>
      </c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</row>
    <row r="89" spans="1:101" s="69" customFormat="1" ht="13.5" customHeight="1">
      <c r="A89" s="11">
        <f aca="true" t="shared" si="0" ref="A89:A97">A88+1</f>
        <v>63</v>
      </c>
      <c r="B89" s="123" t="s">
        <v>587</v>
      </c>
      <c r="C89" s="205" t="s">
        <v>69</v>
      </c>
      <c r="D89" s="125">
        <v>1.564</v>
      </c>
      <c r="E89" s="411" t="s">
        <v>356</v>
      </c>
      <c r="F89" s="412"/>
      <c r="G89" s="412"/>
      <c r="H89" s="412"/>
      <c r="I89" s="412"/>
      <c r="J89" s="412"/>
      <c r="K89" s="413"/>
      <c r="L89" s="31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</row>
    <row r="90" spans="1:12" s="7" customFormat="1" ht="13.5" customHeight="1">
      <c r="A90" s="11">
        <f t="shared" si="0"/>
        <v>64</v>
      </c>
      <c r="B90" s="123" t="s">
        <v>588</v>
      </c>
      <c r="C90" s="131" t="s">
        <v>70</v>
      </c>
      <c r="D90" s="133">
        <v>10.729</v>
      </c>
      <c r="E90" s="44">
        <v>1435</v>
      </c>
      <c r="F90" s="45">
        <v>17</v>
      </c>
      <c r="G90" s="45">
        <v>46</v>
      </c>
      <c r="H90" s="45">
        <v>28</v>
      </c>
      <c r="I90" s="45">
        <v>20</v>
      </c>
      <c r="J90" s="45">
        <v>115</v>
      </c>
      <c r="K90" s="175">
        <v>1662</v>
      </c>
      <c r="L90" s="40" t="s">
        <v>881</v>
      </c>
    </row>
    <row r="91" spans="1:101" s="69" customFormat="1" ht="13.5" customHeight="1">
      <c r="A91" s="11">
        <f t="shared" si="0"/>
        <v>65</v>
      </c>
      <c r="B91" s="143" t="s">
        <v>589</v>
      </c>
      <c r="C91" s="186" t="s">
        <v>379</v>
      </c>
      <c r="D91" s="133">
        <v>5.991</v>
      </c>
      <c r="E91" s="44">
        <v>1355.2</v>
      </c>
      <c r="F91" s="45">
        <v>16.5</v>
      </c>
      <c r="G91" s="45">
        <v>24.2</v>
      </c>
      <c r="H91" s="45">
        <v>14.3</v>
      </c>
      <c r="I91" s="45">
        <v>18.7</v>
      </c>
      <c r="J91" s="45">
        <v>73.5</v>
      </c>
      <c r="K91" s="175">
        <v>1502.4</v>
      </c>
      <c r="L91" s="47" t="s">
        <v>795</v>
      </c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</row>
    <row r="92" spans="1:101" s="69" customFormat="1" ht="13.5" customHeight="1">
      <c r="A92" s="11">
        <f t="shared" si="0"/>
        <v>66</v>
      </c>
      <c r="B92" s="123" t="s">
        <v>590</v>
      </c>
      <c r="C92" s="131" t="s">
        <v>380</v>
      </c>
      <c r="D92" s="133">
        <v>1.015</v>
      </c>
      <c r="E92" s="411" t="s">
        <v>356</v>
      </c>
      <c r="F92" s="412"/>
      <c r="G92" s="412"/>
      <c r="H92" s="412"/>
      <c r="I92" s="412"/>
      <c r="J92" s="412"/>
      <c r="K92" s="413"/>
      <c r="L92" s="31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</row>
    <row r="93" spans="1:101" s="69" customFormat="1" ht="13.5" customHeight="1">
      <c r="A93" s="11">
        <f t="shared" si="0"/>
        <v>67</v>
      </c>
      <c r="B93" s="123" t="s">
        <v>591</v>
      </c>
      <c r="C93" s="131" t="s">
        <v>381</v>
      </c>
      <c r="D93" s="133">
        <v>8.851</v>
      </c>
      <c r="E93" s="44">
        <v>1829.1</v>
      </c>
      <c r="F93" s="45">
        <v>26.4</v>
      </c>
      <c r="G93" s="45">
        <v>58.3</v>
      </c>
      <c r="H93" s="45">
        <v>48.4</v>
      </c>
      <c r="I93" s="45">
        <v>64.9</v>
      </c>
      <c r="J93" s="45">
        <v>158.55</v>
      </c>
      <c r="K93" s="175">
        <v>2185.65</v>
      </c>
      <c r="L93" s="130" t="s">
        <v>795</v>
      </c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</row>
    <row r="94" spans="1:101" s="69" customFormat="1" ht="13.5" customHeight="1">
      <c r="A94" s="11">
        <f t="shared" si="0"/>
        <v>68</v>
      </c>
      <c r="B94" s="123" t="s">
        <v>592</v>
      </c>
      <c r="C94" s="131" t="s">
        <v>382</v>
      </c>
      <c r="D94" s="133">
        <v>0.595</v>
      </c>
      <c r="E94" s="411" t="s">
        <v>356</v>
      </c>
      <c r="F94" s="412"/>
      <c r="G94" s="412"/>
      <c r="H94" s="412"/>
      <c r="I94" s="412"/>
      <c r="J94" s="412"/>
      <c r="K94" s="413"/>
      <c r="L94" s="31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</row>
    <row r="95" spans="1:101" s="69" customFormat="1" ht="13.5" customHeight="1">
      <c r="A95" s="11">
        <f t="shared" si="0"/>
        <v>69</v>
      </c>
      <c r="B95" s="123" t="s">
        <v>593</v>
      </c>
      <c r="C95" s="131" t="s">
        <v>383</v>
      </c>
      <c r="D95" s="133">
        <v>4.718</v>
      </c>
      <c r="E95" s="44">
        <v>1962.95</v>
      </c>
      <c r="F95" s="45">
        <v>26.4</v>
      </c>
      <c r="G95" s="45">
        <v>31.2</v>
      </c>
      <c r="H95" s="45">
        <v>27.2</v>
      </c>
      <c r="I95" s="45">
        <v>23.2</v>
      </c>
      <c r="J95" s="45">
        <v>108</v>
      </c>
      <c r="K95" s="175">
        <v>2178.9500000000003</v>
      </c>
      <c r="L95" s="47" t="s">
        <v>795</v>
      </c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</row>
    <row r="96" spans="1:101" s="69" customFormat="1" ht="13.5" customHeight="1">
      <c r="A96" s="11">
        <f t="shared" si="0"/>
        <v>70</v>
      </c>
      <c r="B96" s="143" t="s">
        <v>594</v>
      </c>
      <c r="C96" s="186" t="s">
        <v>384</v>
      </c>
      <c r="D96" s="133">
        <v>9.748</v>
      </c>
      <c r="E96" s="142">
        <v>2708</v>
      </c>
      <c r="F96" s="222">
        <v>39</v>
      </c>
      <c r="G96" s="222">
        <v>41</v>
      </c>
      <c r="H96" s="222">
        <v>30</v>
      </c>
      <c r="I96" s="222">
        <v>27</v>
      </c>
      <c r="J96" s="222">
        <v>133</v>
      </c>
      <c r="K96" s="139">
        <v>2978</v>
      </c>
      <c r="L96" s="40" t="s">
        <v>961</v>
      </c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</row>
    <row r="97" spans="1:12" s="66" customFormat="1" ht="15" customHeight="1" thickBot="1">
      <c r="A97" s="13">
        <f t="shared" si="0"/>
        <v>71</v>
      </c>
      <c r="B97" s="209" t="s">
        <v>595</v>
      </c>
      <c r="C97" s="210" t="s">
        <v>530</v>
      </c>
      <c r="D97" s="211">
        <v>5.621</v>
      </c>
      <c r="E97" s="106">
        <v>1309.56</v>
      </c>
      <c r="F97" s="101">
        <v>10.08</v>
      </c>
      <c r="G97" s="101">
        <v>10.92</v>
      </c>
      <c r="H97" s="101">
        <v>10.92</v>
      </c>
      <c r="I97" s="101">
        <v>2.52</v>
      </c>
      <c r="J97" s="101">
        <v>186</v>
      </c>
      <c r="K97" s="180">
        <v>1530</v>
      </c>
      <c r="L97" s="5" t="s">
        <v>795</v>
      </c>
    </row>
    <row r="98" spans="1:101" s="69" customFormat="1" ht="13.5" customHeight="1" thickBot="1" thickTop="1">
      <c r="A98" s="389"/>
      <c r="B98" s="166"/>
      <c r="C98" s="167" t="s">
        <v>785</v>
      </c>
      <c r="D98" s="168">
        <f>SUM(D88:D97)</f>
        <v>73.592</v>
      </c>
      <c r="E98" s="169"/>
      <c r="F98" s="169"/>
      <c r="G98" s="169"/>
      <c r="H98" s="169"/>
      <c r="I98" s="169"/>
      <c r="J98" s="169"/>
      <c r="K98" s="170"/>
      <c r="L98" s="3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</row>
    <row r="99" spans="1:12" s="66" customFormat="1" ht="15" customHeight="1" thickBot="1" thickTop="1">
      <c r="A99" s="15">
        <v>72</v>
      </c>
      <c r="B99" s="198" t="s">
        <v>596</v>
      </c>
      <c r="C99" s="212" t="s">
        <v>385</v>
      </c>
      <c r="D99" s="200">
        <v>37.995</v>
      </c>
      <c r="E99" s="98">
        <v>2026.5</v>
      </c>
      <c r="F99" s="99">
        <v>14.3</v>
      </c>
      <c r="G99" s="99">
        <v>57.2</v>
      </c>
      <c r="H99" s="99">
        <v>36.3</v>
      </c>
      <c r="I99" s="99">
        <v>38.5</v>
      </c>
      <c r="J99" s="99">
        <v>79.8</v>
      </c>
      <c r="K99" s="213">
        <v>2252.6000000000004</v>
      </c>
      <c r="L99" s="404" t="s">
        <v>795</v>
      </c>
    </row>
    <row r="100" spans="1:101" s="69" customFormat="1" ht="13.5" customHeight="1" thickBot="1" thickTop="1">
      <c r="A100" s="389"/>
      <c r="B100" s="166"/>
      <c r="C100" s="167" t="s">
        <v>786</v>
      </c>
      <c r="D100" s="168">
        <v>37.995</v>
      </c>
      <c r="E100" s="169"/>
      <c r="F100" s="169"/>
      <c r="G100" s="169"/>
      <c r="H100" s="169"/>
      <c r="I100" s="169"/>
      <c r="J100" s="169"/>
      <c r="K100" s="170"/>
      <c r="L100" s="3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</row>
    <row r="101" spans="1:101" s="69" customFormat="1" ht="13.5" customHeight="1" thickTop="1">
      <c r="A101" s="10">
        <v>73</v>
      </c>
      <c r="B101" s="171" t="s">
        <v>597</v>
      </c>
      <c r="C101" s="214" t="s">
        <v>386</v>
      </c>
      <c r="D101" s="182">
        <v>23.473</v>
      </c>
      <c r="E101" s="215">
        <v>2590</v>
      </c>
      <c r="F101" s="216">
        <v>15</v>
      </c>
      <c r="G101" s="216">
        <v>75</v>
      </c>
      <c r="H101" s="216">
        <v>39</v>
      </c>
      <c r="I101" s="216">
        <v>26</v>
      </c>
      <c r="J101" s="216">
        <v>167</v>
      </c>
      <c r="K101" s="217">
        <v>2912</v>
      </c>
      <c r="L101" s="41" t="s">
        <v>882</v>
      </c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</row>
    <row r="102" spans="1:12" s="66" customFormat="1" ht="15" customHeight="1" thickBot="1">
      <c r="A102" s="16">
        <v>74</v>
      </c>
      <c r="B102" s="144" t="s">
        <v>598</v>
      </c>
      <c r="C102" s="187" t="s">
        <v>387</v>
      </c>
      <c r="D102" s="179">
        <v>0.302</v>
      </c>
      <c r="E102" s="458" t="s">
        <v>356</v>
      </c>
      <c r="F102" s="459"/>
      <c r="G102" s="459"/>
      <c r="H102" s="459"/>
      <c r="I102" s="459"/>
      <c r="J102" s="459"/>
      <c r="K102" s="460"/>
      <c r="L102" s="36"/>
    </row>
    <row r="103" spans="1:101" s="69" customFormat="1" ht="13.5" customHeight="1" thickBot="1" thickTop="1">
      <c r="A103" s="389"/>
      <c r="B103" s="166"/>
      <c r="C103" s="167" t="s">
        <v>787</v>
      </c>
      <c r="D103" s="168">
        <f>SUM(D101:D102)</f>
        <v>23.775</v>
      </c>
      <c r="E103" s="169"/>
      <c r="F103" s="169"/>
      <c r="G103" s="169"/>
      <c r="H103" s="169"/>
      <c r="I103" s="169"/>
      <c r="J103" s="169"/>
      <c r="K103" s="170"/>
      <c r="L103" s="3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</row>
    <row r="104" spans="1:101" s="69" customFormat="1" ht="13.5" customHeight="1" thickTop="1">
      <c r="A104" s="10">
        <v>75</v>
      </c>
      <c r="B104" s="188" t="s">
        <v>599</v>
      </c>
      <c r="C104" s="218" t="s">
        <v>388</v>
      </c>
      <c r="D104" s="173">
        <v>7.266</v>
      </c>
      <c r="E104" s="219">
        <v>3753.75</v>
      </c>
      <c r="F104" s="220">
        <v>26.25</v>
      </c>
      <c r="G104" s="220">
        <v>113.3</v>
      </c>
      <c r="H104" s="220">
        <v>78.1</v>
      </c>
      <c r="I104" s="220">
        <v>90.2</v>
      </c>
      <c r="J104" s="220">
        <v>357</v>
      </c>
      <c r="K104" s="221">
        <v>4418.6</v>
      </c>
      <c r="L104" s="6" t="s">
        <v>795</v>
      </c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</row>
    <row r="105" spans="1:12" s="7" customFormat="1" ht="13.5" customHeight="1">
      <c r="A105" s="11">
        <f>A104+1</f>
        <v>76</v>
      </c>
      <c r="B105" s="143" t="s">
        <v>600</v>
      </c>
      <c r="C105" s="191" t="s">
        <v>389</v>
      </c>
      <c r="D105" s="133">
        <v>0.665</v>
      </c>
      <c r="E105" s="411" t="s">
        <v>356</v>
      </c>
      <c r="F105" s="412"/>
      <c r="G105" s="412"/>
      <c r="H105" s="412"/>
      <c r="I105" s="412"/>
      <c r="J105" s="412"/>
      <c r="K105" s="413"/>
      <c r="L105" s="31"/>
    </row>
    <row r="106" spans="1:101" s="71" customFormat="1" ht="13.5" customHeight="1">
      <c r="A106" s="11">
        <f>A105+1</f>
        <v>77</v>
      </c>
      <c r="B106" s="143" t="s">
        <v>601</v>
      </c>
      <c r="C106" s="190" t="s">
        <v>390</v>
      </c>
      <c r="D106" s="133">
        <v>12.382</v>
      </c>
      <c r="E106" s="142">
        <v>3875.55</v>
      </c>
      <c r="F106" s="222">
        <v>22.05</v>
      </c>
      <c r="G106" s="222">
        <v>102.3</v>
      </c>
      <c r="H106" s="222">
        <v>80.3</v>
      </c>
      <c r="I106" s="222">
        <v>88</v>
      </c>
      <c r="J106" s="222">
        <v>295.05</v>
      </c>
      <c r="K106" s="139">
        <v>4463.250000000001</v>
      </c>
      <c r="L106" s="47" t="s">
        <v>795</v>
      </c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</row>
    <row r="107" spans="1:101" s="69" customFormat="1" ht="13.5" customHeight="1">
      <c r="A107" s="50"/>
      <c r="B107" s="176" t="s">
        <v>592</v>
      </c>
      <c r="C107" s="185" t="s">
        <v>382</v>
      </c>
      <c r="D107" s="177">
        <v>0.595</v>
      </c>
      <c r="E107" s="405" t="s">
        <v>356</v>
      </c>
      <c r="F107" s="406"/>
      <c r="G107" s="406"/>
      <c r="H107" s="406"/>
      <c r="I107" s="406"/>
      <c r="J107" s="406"/>
      <c r="K107" s="407"/>
      <c r="L107" s="49" t="s">
        <v>969</v>
      </c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</row>
    <row r="108" spans="1:101" s="69" customFormat="1" ht="13.5" customHeight="1">
      <c r="A108" s="11">
        <v>78</v>
      </c>
      <c r="B108" s="143" t="s">
        <v>602</v>
      </c>
      <c r="C108" s="131" t="s">
        <v>391</v>
      </c>
      <c r="D108" s="133">
        <v>25.646</v>
      </c>
      <c r="E108" s="142">
        <v>5754</v>
      </c>
      <c r="F108" s="222">
        <v>31</v>
      </c>
      <c r="G108" s="222">
        <v>132</v>
      </c>
      <c r="H108" s="222">
        <v>101</v>
      </c>
      <c r="I108" s="222">
        <v>121</v>
      </c>
      <c r="J108" s="222">
        <v>352</v>
      </c>
      <c r="K108" s="139">
        <v>6492</v>
      </c>
      <c r="L108" s="40" t="s">
        <v>883</v>
      </c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</row>
    <row r="109" spans="1:12" s="66" customFormat="1" ht="15" customHeight="1" thickBot="1">
      <c r="A109" s="13">
        <f>A108+1</f>
        <v>79</v>
      </c>
      <c r="B109" s="209" t="s">
        <v>603</v>
      </c>
      <c r="C109" s="187" t="s">
        <v>392</v>
      </c>
      <c r="D109" s="211">
        <v>7.22</v>
      </c>
      <c r="E109" s="206">
        <v>13902.6</v>
      </c>
      <c r="F109" s="207">
        <v>77.7</v>
      </c>
      <c r="G109" s="207">
        <v>327.42</v>
      </c>
      <c r="H109" s="207">
        <v>259.35</v>
      </c>
      <c r="I109" s="207">
        <v>277.44</v>
      </c>
      <c r="J109" s="207">
        <v>962.88</v>
      </c>
      <c r="K109" s="208">
        <v>15807.390000000001</v>
      </c>
      <c r="L109" s="464" t="s">
        <v>795</v>
      </c>
    </row>
    <row r="110" spans="2:12" s="7" customFormat="1" ht="13.5" customHeight="1" thickBot="1" thickTop="1">
      <c r="B110" s="166"/>
      <c r="C110" s="167" t="s">
        <v>30</v>
      </c>
      <c r="D110" s="168">
        <f>SUM(D104:D109)-D107</f>
        <v>53.179</v>
      </c>
      <c r="E110" s="169"/>
      <c r="F110" s="169"/>
      <c r="G110" s="169"/>
      <c r="H110" s="169"/>
      <c r="I110" s="169"/>
      <c r="J110" s="169"/>
      <c r="K110" s="170"/>
      <c r="L110" s="37"/>
    </row>
    <row r="111" spans="1:12" s="7" customFormat="1" ht="13.5" customHeight="1" thickTop="1">
      <c r="A111" s="10">
        <f>A109+1</f>
        <v>80</v>
      </c>
      <c r="B111" s="188" t="s">
        <v>604</v>
      </c>
      <c r="C111" s="223" t="s">
        <v>127</v>
      </c>
      <c r="D111" s="173">
        <v>16.443</v>
      </c>
      <c r="E111" s="219">
        <v>1190.7</v>
      </c>
      <c r="F111" s="220">
        <v>5.25</v>
      </c>
      <c r="G111" s="220">
        <v>34.65</v>
      </c>
      <c r="H111" s="220">
        <v>17.85</v>
      </c>
      <c r="I111" s="220">
        <v>25.2</v>
      </c>
      <c r="J111" s="220">
        <v>47.25</v>
      </c>
      <c r="K111" s="221">
        <v>1320.9</v>
      </c>
      <c r="L111" s="403" t="s">
        <v>795</v>
      </c>
    </row>
    <row r="112" spans="1:101" s="71" customFormat="1" ht="13.5" customHeight="1">
      <c r="A112" s="11">
        <f>A111+1</f>
        <v>81</v>
      </c>
      <c r="B112" s="143" t="s">
        <v>605</v>
      </c>
      <c r="C112" s="124" t="s">
        <v>128</v>
      </c>
      <c r="D112" s="133">
        <v>10.174</v>
      </c>
      <c r="E112" s="142">
        <v>1289.4</v>
      </c>
      <c r="F112" s="222">
        <v>10.5</v>
      </c>
      <c r="G112" s="222">
        <v>31.5</v>
      </c>
      <c r="H112" s="222">
        <v>22.05</v>
      </c>
      <c r="I112" s="222">
        <v>34.65</v>
      </c>
      <c r="J112" s="222">
        <v>58.8</v>
      </c>
      <c r="K112" s="139">
        <v>1446.9</v>
      </c>
      <c r="L112" s="47" t="s">
        <v>795</v>
      </c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</row>
    <row r="113" spans="1:101" s="69" customFormat="1" ht="13.5" customHeight="1">
      <c r="A113" s="50"/>
      <c r="B113" s="176" t="s">
        <v>600</v>
      </c>
      <c r="C113" s="224" t="s">
        <v>58</v>
      </c>
      <c r="D113" s="177">
        <v>0.665</v>
      </c>
      <c r="E113" s="417" t="s">
        <v>356</v>
      </c>
      <c r="F113" s="418"/>
      <c r="G113" s="418"/>
      <c r="H113" s="418"/>
      <c r="I113" s="418"/>
      <c r="J113" s="418"/>
      <c r="K113" s="419"/>
      <c r="L113" s="50" t="s">
        <v>970</v>
      </c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</row>
    <row r="114" spans="1:101" s="71" customFormat="1" ht="13.5" customHeight="1">
      <c r="A114" s="11">
        <v>82</v>
      </c>
      <c r="B114" s="143" t="s">
        <v>606</v>
      </c>
      <c r="C114" s="190" t="s">
        <v>59</v>
      </c>
      <c r="D114" s="133">
        <v>15.216</v>
      </c>
      <c r="E114" s="142">
        <v>728.7</v>
      </c>
      <c r="F114" s="222">
        <v>8.4</v>
      </c>
      <c r="G114" s="222">
        <v>14.7</v>
      </c>
      <c r="H114" s="222">
        <v>9.45</v>
      </c>
      <c r="I114" s="222">
        <v>16.8</v>
      </c>
      <c r="J114" s="222">
        <v>31.5</v>
      </c>
      <c r="K114" s="139">
        <v>809.5500000000001</v>
      </c>
      <c r="L114" s="47" t="s">
        <v>795</v>
      </c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</row>
    <row r="115" spans="1:12" s="7" customFormat="1" ht="13.5" customHeight="1">
      <c r="A115" s="50"/>
      <c r="B115" s="176" t="s">
        <v>590</v>
      </c>
      <c r="C115" s="185" t="s">
        <v>60</v>
      </c>
      <c r="D115" s="177">
        <v>1.015</v>
      </c>
      <c r="E115" s="417" t="s">
        <v>356</v>
      </c>
      <c r="F115" s="418"/>
      <c r="G115" s="418"/>
      <c r="H115" s="418"/>
      <c r="I115" s="418"/>
      <c r="J115" s="418"/>
      <c r="K115" s="419"/>
      <c r="L115" s="50" t="s">
        <v>969</v>
      </c>
    </row>
    <row r="116" spans="1:101" s="69" customFormat="1" ht="13.5" customHeight="1">
      <c r="A116" s="11">
        <f>A114+1</f>
        <v>83</v>
      </c>
      <c r="B116" s="143" t="s">
        <v>607</v>
      </c>
      <c r="C116" s="190" t="s">
        <v>61</v>
      </c>
      <c r="D116" s="133">
        <v>13.833</v>
      </c>
      <c r="E116" s="142">
        <v>1622.25</v>
      </c>
      <c r="F116" s="222">
        <v>13.65</v>
      </c>
      <c r="G116" s="222">
        <v>33.6</v>
      </c>
      <c r="H116" s="222">
        <v>25.2</v>
      </c>
      <c r="I116" s="222">
        <v>39.9</v>
      </c>
      <c r="J116" s="222">
        <v>73.5</v>
      </c>
      <c r="K116" s="139">
        <v>1808.1000000000001</v>
      </c>
      <c r="L116" s="47" t="s">
        <v>795</v>
      </c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</row>
    <row r="117" spans="1:12" s="7" customFormat="1" ht="13.5" customHeight="1">
      <c r="A117" s="11">
        <f>A116+1</f>
        <v>84</v>
      </c>
      <c r="B117" s="143" t="s">
        <v>608</v>
      </c>
      <c r="C117" s="191" t="s">
        <v>62</v>
      </c>
      <c r="D117" s="133">
        <v>0.937</v>
      </c>
      <c r="E117" s="420" t="s">
        <v>356</v>
      </c>
      <c r="F117" s="421"/>
      <c r="G117" s="421"/>
      <c r="H117" s="421"/>
      <c r="I117" s="421"/>
      <c r="J117" s="421"/>
      <c r="K117" s="422"/>
      <c r="L117" s="31"/>
    </row>
    <row r="118" spans="1:12" s="66" customFormat="1" ht="15" customHeight="1" thickBot="1">
      <c r="A118" s="13">
        <f>A117+1</f>
        <v>85</v>
      </c>
      <c r="B118" s="209" t="s">
        <v>609</v>
      </c>
      <c r="C118" s="225" t="s">
        <v>63</v>
      </c>
      <c r="D118" s="211">
        <v>3.633</v>
      </c>
      <c r="E118" s="206">
        <v>2302.65</v>
      </c>
      <c r="F118" s="207">
        <v>16.8</v>
      </c>
      <c r="G118" s="207">
        <v>60.9</v>
      </c>
      <c r="H118" s="207">
        <v>38.85</v>
      </c>
      <c r="I118" s="207">
        <v>22.05</v>
      </c>
      <c r="J118" s="207">
        <v>94.5</v>
      </c>
      <c r="K118" s="208">
        <v>2535.7500000000005</v>
      </c>
      <c r="L118" s="464" t="s">
        <v>795</v>
      </c>
    </row>
    <row r="119" spans="1:101" s="69" customFormat="1" ht="13.5" customHeight="1" thickBot="1" thickTop="1">
      <c r="A119" s="7"/>
      <c r="B119" s="166"/>
      <c r="C119" s="167" t="s">
        <v>788</v>
      </c>
      <c r="D119" s="168">
        <f>SUM(D111:D118)-D113-D115</f>
        <v>60.236</v>
      </c>
      <c r="E119" s="169"/>
      <c r="F119" s="169"/>
      <c r="G119" s="169"/>
      <c r="H119" s="169"/>
      <c r="I119" s="169"/>
      <c r="J119" s="169"/>
      <c r="K119" s="170"/>
      <c r="L119" s="3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</row>
    <row r="120" spans="1:101" s="71" customFormat="1" ht="13.5" customHeight="1" thickTop="1">
      <c r="A120" s="10" t="s">
        <v>1047</v>
      </c>
      <c r="B120" s="188" t="s">
        <v>610</v>
      </c>
      <c r="C120" s="172" t="s">
        <v>64</v>
      </c>
      <c r="D120" s="173">
        <v>11.705</v>
      </c>
      <c r="E120" s="219">
        <v>1726.2</v>
      </c>
      <c r="F120" s="220">
        <v>57.75</v>
      </c>
      <c r="G120" s="220">
        <v>47.25</v>
      </c>
      <c r="H120" s="220">
        <v>29.4</v>
      </c>
      <c r="I120" s="220">
        <v>17.85</v>
      </c>
      <c r="J120" s="220">
        <v>73.5</v>
      </c>
      <c r="K120" s="221">
        <v>1951.95</v>
      </c>
      <c r="L120" s="403" t="s">
        <v>795</v>
      </c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</row>
    <row r="121" spans="1:101" s="69" customFormat="1" ht="13.5" customHeight="1">
      <c r="A121" s="50"/>
      <c r="B121" s="176" t="s">
        <v>251</v>
      </c>
      <c r="C121" s="226" t="s">
        <v>65</v>
      </c>
      <c r="D121" s="177">
        <v>1.385</v>
      </c>
      <c r="E121" s="120">
        <v>3461.04</v>
      </c>
      <c r="F121" s="121">
        <v>45</v>
      </c>
      <c r="G121" s="121">
        <v>65.65</v>
      </c>
      <c r="H121" s="121">
        <v>66.33</v>
      </c>
      <c r="I121" s="121">
        <v>36.3</v>
      </c>
      <c r="J121" s="121">
        <v>282.8</v>
      </c>
      <c r="K121" s="122">
        <v>3957.1200000000003</v>
      </c>
      <c r="L121" s="49" t="s">
        <v>965</v>
      </c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</row>
    <row r="122" spans="1:101" s="71" customFormat="1" ht="13.5" customHeight="1">
      <c r="A122" s="11">
        <v>87</v>
      </c>
      <c r="B122" s="143" t="s">
        <v>611</v>
      </c>
      <c r="C122" s="205" t="s">
        <v>66</v>
      </c>
      <c r="D122" s="133">
        <v>11.767</v>
      </c>
      <c r="E122" s="142">
        <v>2369.85</v>
      </c>
      <c r="F122" s="222">
        <v>32.55</v>
      </c>
      <c r="G122" s="222">
        <v>58.8</v>
      </c>
      <c r="H122" s="222">
        <v>64.05</v>
      </c>
      <c r="I122" s="222">
        <v>27.3</v>
      </c>
      <c r="J122" s="222">
        <v>173.4</v>
      </c>
      <c r="K122" s="139">
        <v>2725.9500000000007</v>
      </c>
      <c r="L122" s="47" t="s">
        <v>795</v>
      </c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</row>
    <row r="123" spans="1:12" s="7" customFormat="1" ht="13.5" customHeight="1">
      <c r="A123" s="50"/>
      <c r="B123" s="176" t="s">
        <v>608</v>
      </c>
      <c r="C123" s="224" t="s">
        <v>62</v>
      </c>
      <c r="D123" s="177">
        <v>0.937</v>
      </c>
      <c r="E123" s="417" t="s">
        <v>356</v>
      </c>
      <c r="F123" s="418"/>
      <c r="G123" s="418"/>
      <c r="H123" s="418"/>
      <c r="I123" s="418"/>
      <c r="J123" s="418"/>
      <c r="K123" s="419"/>
      <c r="L123" s="49" t="s">
        <v>971</v>
      </c>
    </row>
    <row r="124" spans="1:12" s="66" customFormat="1" ht="15" customHeight="1" thickBot="1">
      <c r="A124" s="13">
        <v>88</v>
      </c>
      <c r="B124" s="209" t="s">
        <v>612</v>
      </c>
      <c r="C124" s="225" t="s">
        <v>67</v>
      </c>
      <c r="D124" s="211">
        <v>18.889</v>
      </c>
      <c r="E124" s="227">
        <v>4432</v>
      </c>
      <c r="F124" s="228">
        <v>114</v>
      </c>
      <c r="G124" s="228">
        <v>98</v>
      </c>
      <c r="H124" s="228">
        <v>70</v>
      </c>
      <c r="I124" s="228">
        <v>185</v>
      </c>
      <c r="J124" s="228">
        <v>136</v>
      </c>
      <c r="K124" s="229">
        <v>5035</v>
      </c>
      <c r="L124" s="43" t="s">
        <v>884</v>
      </c>
    </row>
    <row r="125" spans="1:101" s="69" customFormat="1" ht="13.5" customHeight="1" thickBot="1" thickTop="1">
      <c r="A125" s="7"/>
      <c r="B125" s="166"/>
      <c r="C125" s="167" t="s">
        <v>31</v>
      </c>
      <c r="D125" s="168">
        <f>SUM(D120:D124)-D121-D123</f>
        <v>42.361000000000004</v>
      </c>
      <c r="E125" s="169"/>
      <c r="F125" s="169"/>
      <c r="G125" s="169"/>
      <c r="H125" s="169"/>
      <c r="I125" s="169"/>
      <c r="J125" s="169"/>
      <c r="K125" s="170"/>
      <c r="L125" s="3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</row>
    <row r="126" spans="1:12" s="66" customFormat="1" ht="15" customHeight="1" thickBot="1" thickTop="1">
      <c r="A126" s="15">
        <v>89</v>
      </c>
      <c r="B126" s="198" t="s">
        <v>613</v>
      </c>
      <c r="C126" s="230" t="s">
        <v>126</v>
      </c>
      <c r="D126" s="200">
        <v>20.126</v>
      </c>
      <c r="E126" s="231">
        <v>1712.55</v>
      </c>
      <c r="F126" s="202">
        <v>11.55</v>
      </c>
      <c r="G126" s="202">
        <v>47.25</v>
      </c>
      <c r="H126" s="202">
        <v>29.4</v>
      </c>
      <c r="I126" s="202">
        <v>16.8</v>
      </c>
      <c r="J126" s="202">
        <v>114.45</v>
      </c>
      <c r="K126" s="232">
        <v>1932</v>
      </c>
      <c r="L126" s="130" t="s">
        <v>795</v>
      </c>
    </row>
    <row r="127" spans="1:101" s="69" customFormat="1" ht="13.5" customHeight="1" thickBot="1" thickTop="1">
      <c r="A127" s="7"/>
      <c r="B127" s="166"/>
      <c r="C127" s="167" t="s">
        <v>32</v>
      </c>
      <c r="D127" s="168">
        <v>20.126</v>
      </c>
      <c r="E127" s="169"/>
      <c r="F127" s="169"/>
      <c r="G127" s="169"/>
      <c r="H127" s="169"/>
      <c r="I127" s="169"/>
      <c r="J127" s="169"/>
      <c r="K127" s="170"/>
      <c r="L127" s="3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</row>
    <row r="128" spans="1:101" s="69" customFormat="1" ht="13.5" customHeight="1" thickTop="1">
      <c r="A128" s="10">
        <v>90</v>
      </c>
      <c r="B128" s="171" t="s">
        <v>614</v>
      </c>
      <c r="C128" s="233" t="s">
        <v>118</v>
      </c>
      <c r="D128" s="182">
        <v>20.393</v>
      </c>
      <c r="E128" s="234">
        <v>695.64</v>
      </c>
      <c r="F128" s="216">
        <v>14.7</v>
      </c>
      <c r="G128" s="216">
        <v>19.95</v>
      </c>
      <c r="H128" s="216">
        <v>12.6</v>
      </c>
      <c r="I128" s="216">
        <v>24.15</v>
      </c>
      <c r="J128" s="216">
        <v>39.9</v>
      </c>
      <c r="K128" s="235">
        <v>806.94</v>
      </c>
      <c r="L128" s="6" t="s">
        <v>795</v>
      </c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</row>
    <row r="129" spans="1:101" s="69" customFormat="1" ht="13.5" customHeight="1">
      <c r="A129" s="11">
        <f>A128+1</f>
        <v>91</v>
      </c>
      <c r="B129" s="123" t="s">
        <v>615</v>
      </c>
      <c r="C129" s="124" t="s">
        <v>119</v>
      </c>
      <c r="D129" s="133">
        <v>2.014</v>
      </c>
      <c r="E129" s="236">
        <v>697.68</v>
      </c>
      <c r="F129" s="237">
        <v>5.25</v>
      </c>
      <c r="G129" s="237">
        <v>17.85</v>
      </c>
      <c r="H129" s="237">
        <v>11.55</v>
      </c>
      <c r="I129" s="237">
        <v>15.75</v>
      </c>
      <c r="J129" s="237">
        <v>35.7</v>
      </c>
      <c r="K129" s="238">
        <v>783.78</v>
      </c>
      <c r="L129" s="47" t="s">
        <v>795</v>
      </c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</row>
    <row r="130" spans="1:12" s="66" customFormat="1" ht="15" customHeight="1" thickBot="1">
      <c r="A130" s="13">
        <v>92</v>
      </c>
      <c r="B130" s="144" t="s">
        <v>616</v>
      </c>
      <c r="C130" s="210" t="s">
        <v>120</v>
      </c>
      <c r="D130" s="211">
        <v>13.347</v>
      </c>
      <c r="E130" s="239">
        <v>561.35</v>
      </c>
      <c r="F130" s="228">
        <v>3.15</v>
      </c>
      <c r="G130" s="228">
        <v>13.65</v>
      </c>
      <c r="H130" s="228">
        <v>10.5</v>
      </c>
      <c r="I130" s="228">
        <v>14.7</v>
      </c>
      <c r="J130" s="228">
        <v>19.95</v>
      </c>
      <c r="K130" s="240">
        <v>623.3000000000001</v>
      </c>
      <c r="L130" s="464" t="s">
        <v>795</v>
      </c>
    </row>
    <row r="131" spans="1:101" s="69" customFormat="1" ht="13.5" customHeight="1" thickBot="1" thickTop="1">
      <c r="A131" s="7"/>
      <c r="B131" s="166"/>
      <c r="C131" s="167" t="s">
        <v>33</v>
      </c>
      <c r="D131" s="168">
        <f>SUM(D128:D130)</f>
        <v>35.754</v>
      </c>
      <c r="E131" s="169"/>
      <c r="F131" s="169"/>
      <c r="G131" s="169"/>
      <c r="H131" s="169"/>
      <c r="I131" s="169"/>
      <c r="J131" s="169"/>
      <c r="K131" s="170"/>
      <c r="L131" s="3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</row>
    <row r="132" spans="1:101" s="69" customFormat="1" ht="13.5" customHeight="1" thickTop="1">
      <c r="A132" s="10">
        <f>A130+1</f>
        <v>93</v>
      </c>
      <c r="B132" s="171" t="s">
        <v>617</v>
      </c>
      <c r="C132" s="183" t="s">
        <v>121</v>
      </c>
      <c r="D132" s="173">
        <v>6.132</v>
      </c>
      <c r="E132" s="234">
        <v>1444.8</v>
      </c>
      <c r="F132" s="216">
        <v>15.75</v>
      </c>
      <c r="G132" s="216">
        <v>39.9</v>
      </c>
      <c r="H132" s="216">
        <v>25.2</v>
      </c>
      <c r="I132" s="216">
        <v>14.7</v>
      </c>
      <c r="J132" s="216">
        <v>97.65</v>
      </c>
      <c r="K132" s="235">
        <v>1638.0000000000002</v>
      </c>
      <c r="L132" s="403" t="s">
        <v>795</v>
      </c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</row>
    <row r="133" spans="1:12" s="66" customFormat="1" ht="15" customHeight="1" thickBot="1">
      <c r="A133" s="13">
        <f>A132+1</f>
        <v>94</v>
      </c>
      <c r="B133" s="144" t="s">
        <v>618</v>
      </c>
      <c r="C133" s="187" t="s">
        <v>122</v>
      </c>
      <c r="D133" s="211">
        <v>12.255</v>
      </c>
      <c r="E133" s="239">
        <v>1580.25</v>
      </c>
      <c r="F133" s="228">
        <v>11.55</v>
      </c>
      <c r="G133" s="228">
        <v>54.6</v>
      </c>
      <c r="H133" s="228">
        <v>32.55</v>
      </c>
      <c r="I133" s="228">
        <v>13.65</v>
      </c>
      <c r="J133" s="228">
        <v>85.05</v>
      </c>
      <c r="K133" s="240">
        <v>1777.6499999999999</v>
      </c>
      <c r="L133" s="5" t="s">
        <v>795</v>
      </c>
    </row>
    <row r="134" spans="1:101" s="69" customFormat="1" ht="13.5" customHeight="1" thickBot="1" thickTop="1">
      <c r="A134" s="7"/>
      <c r="B134" s="241"/>
      <c r="C134" s="167" t="s">
        <v>34</v>
      </c>
      <c r="D134" s="242">
        <f>SUM(D132:D133)</f>
        <v>18.387</v>
      </c>
      <c r="E134" s="243"/>
      <c r="F134" s="243"/>
      <c r="G134" s="243"/>
      <c r="H134" s="243"/>
      <c r="I134" s="243"/>
      <c r="J134" s="243"/>
      <c r="K134" s="244"/>
      <c r="L134" s="48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</row>
    <row r="135" spans="1:101" s="69" customFormat="1" ht="13.5" customHeight="1" thickTop="1">
      <c r="A135" s="10">
        <f>A133+1</f>
        <v>95</v>
      </c>
      <c r="B135" s="245" t="s">
        <v>619</v>
      </c>
      <c r="C135" s="246" t="s">
        <v>123</v>
      </c>
      <c r="D135" s="247">
        <v>0.766</v>
      </c>
      <c r="E135" s="234">
        <v>1009.05</v>
      </c>
      <c r="F135" s="216">
        <v>13.65</v>
      </c>
      <c r="G135" s="216">
        <v>13.65</v>
      </c>
      <c r="H135" s="216">
        <v>5.25</v>
      </c>
      <c r="I135" s="216">
        <v>4.2</v>
      </c>
      <c r="J135" s="216">
        <v>46.2</v>
      </c>
      <c r="K135" s="235">
        <v>1092</v>
      </c>
      <c r="L135" s="6" t="s">
        <v>795</v>
      </c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</row>
    <row r="136" spans="1:101" s="69" customFormat="1" ht="13.5" customHeight="1">
      <c r="A136" s="11">
        <f>A135+1</f>
        <v>96</v>
      </c>
      <c r="B136" s="248" t="s">
        <v>620</v>
      </c>
      <c r="C136" s="249" t="s">
        <v>124</v>
      </c>
      <c r="D136" s="250">
        <v>12.511</v>
      </c>
      <c r="E136" s="236">
        <v>1015.35</v>
      </c>
      <c r="F136" s="237">
        <v>9.45</v>
      </c>
      <c r="G136" s="237">
        <v>12.6</v>
      </c>
      <c r="H136" s="237">
        <v>10.5</v>
      </c>
      <c r="I136" s="237">
        <v>6.3</v>
      </c>
      <c r="J136" s="237">
        <v>43.05</v>
      </c>
      <c r="K136" s="238">
        <v>1097.2499999999998</v>
      </c>
      <c r="L136" s="47" t="s">
        <v>795</v>
      </c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</row>
    <row r="137" spans="1:101" s="69" customFormat="1" ht="13.5" customHeight="1">
      <c r="A137" s="11">
        <f>A136+1</f>
        <v>97</v>
      </c>
      <c r="B137" s="248" t="s">
        <v>621</v>
      </c>
      <c r="C137" s="249" t="s">
        <v>125</v>
      </c>
      <c r="D137" s="250">
        <v>17.929</v>
      </c>
      <c r="E137" s="236">
        <v>7876</v>
      </c>
      <c r="F137" s="237">
        <v>96</v>
      </c>
      <c r="G137" s="237">
        <v>113</v>
      </c>
      <c r="H137" s="237">
        <v>59</v>
      </c>
      <c r="I137" s="237">
        <v>61</v>
      </c>
      <c r="J137" s="237">
        <v>446</v>
      </c>
      <c r="K137" s="238">
        <v>8651</v>
      </c>
      <c r="L137" s="40" t="s">
        <v>885</v>
      </c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</row>
    <row r="138" spans="1:12" s="66" customFormat="1" ht="15" customHeight="1" thickBot="1">
      <c r="A138" s="13">
        <f>A137+1</f>
        <v>98</v>
      </c>
      <c r="B138" s="251" t="s">
        <v>622</v>
      </c>
      <c r="C138" s="252" t="s">
        <v>421</v>
      </c>
      <c r="D138" s="253">
        <v>7.779</v>
      </c>
      <c r="E138" s="239">
        <v>12481.74</v>
      </c>
      <c r="F138" s="228">
        <v>118.32</v>
      </c>
      <c r="G138" s="228">
        <v>221.34</v>
      </c>
      <c r="H138" s="228">
        <v>172.38</v>
      </c>
      <c r="I138" s="228">
        <v>206.04</v>
      </c>
      <c r="J138" s="228">
        <v>837.42</v>
      </c>
      <c r="K138" s="240">
        <v>14037.24</v>
      </c>
      <c r="L138" s="5" t="s">
        <v>795</v>
      </c>
    </row>
    <row r="139" spans="1:12" s="67" customFormat="1" ht="13.5" customHeight="1" thickBot="1" thickTop="1">
      <c r="A139" s="7"/>
      <c r="B139" s="166"/>
      <c r="C139" s="167" t="s">
        <v>35</v>
      </c>
      <c r="D139" s="168">
        <f>SUM(D135:D138)</f>
        <v>38.985</v>
      </c>
      <c r="E139" s="169"/>
      <c r="F139" s="169"/>
      <c r="G139" s="169"/>
      <c r="H139" s="169"/>
      <c r="I139" s="169"/>
      <c r="J139" s="169"/>
      <c r="K139" s="170"/>
      <c r="L139" s="37"/>
    </row>
    <row r="140" spans="1:12" s="67" customFormat="1" ht="13.5" customHeight="1" thickTop="1">
      <c r="A140" s="10">
        <f>A138+1</f>
        <v>99</v>
      </c>
      <c r="B140" s="245" t="s">
        <v>623</v>
      </c>
      <c r="C140" s="254" t="s">
        <v>108</v>
      </c>
      <c r="D140" s="247">
        <v>5.397</v>
      </c>
      <c r="E140" s="234">
        <v>1407</v>
      </c>
      <c r="F140" s="216">
        <v>8</v>
      </c>
      <c r="G140" s="216">
        <v>30</v>
      </c>
      <c r="H140" s="216">
        <v>19</v>
      </c>
      <c r="I140" s="216">
        <v>36</v>
      </c>
      <c r="J140" s="216">
        <v>646</v>
      </c>
      <c r="K140" s="235">
        <v>2147</v>
      </c>
      <c r="L140" s="41" t="s">
        <v>886</v>
      </c>
    </row>
    <row r="141" spans="1:12" s="67" customFormat="1" ht="13.5" customHeight="1">
      <c r="A141" s="11">
        <f aca="true" t="shared" si="1" ref="A141:A147">A140+1</f>
        <v>100</v>
      </c>
      <c r="B141" s="248" t="s">
        <v>624</v>
      </c>
      <c r="C141" s="249" t="s">
        <v>109</v>
      </c>
      <c r="D141" s="250">
        <v>11.845</v>
      </c>
      <c r="E141" s="236">
        <v>3234</v>
      </c>
      <c r="F141" s="237">
        <v>9.45</v>
      </c>
      <c r="G141" s="237">
        <v>53.55</v>
      </c>
      <c r="H141" s="237">
        <v>27.3</v>
      </c>
      <c r="I141" s="237">
        <v>10.5</v>
      </c>
      <c r="J141" s="237">
        <v>172.2</v>
      </c>
      <c r="K141" s="238">
        <v>3507</v>
      </c>
      <c r="L141" s="47" t="s">
        <v>795</v>
      </c>
    </row>
    <row r="142" spans="1:12" s="67" customFormat="1" ht="13.5" customHeight="1">
      <c r="A142" s="11">
        <f t="shared" si="1"/>
        <v>101</v>
      </c>
      <c r="B142" s="255" t="s">
        <v>625</v>
      </c>
      <c r="C142" s="256" t="s">
        <v>110</v>
      </c>
      <c r="D142" s="257">
        <v>4.861</v>
      </c>
      <c r="E142" s="236">
        <v>2650.2</v>
      </c>
      <c r="F142" s="237">
        <v>17.85</v>
      </c>
      <c r="G142" s="237">
        <v>59.85</v>
      </c>
      <c r="H142" s="237">
        <v>34.65</v>
      </c>
      <c r="I142" s="237">
        <v>38.85</v>
      </c>
      <c r="J142" s="237">
        <v>119.7</v>
      </c>
      <c r="K142" s="238">
        <v>2921.0999999999995</v>
      </c>
      <c r="L142" s="130" t="s">
        <v>795</v>
      </c>
    </row>
    <row r="143" spans="1:12" s="67" customFormat="1" ht="13.5" customHeight="1">
      <c r="A143" s="11">
        <f t="shared" si="1"/>
        <v>102</v>
      </c>
      <c r="B143" s="248" t="s">
        <v>626</v>
      </c>
      <c r="C143" s="256" t="s">
        <v>111</v>
      </c>
      <c r="D143" s="257">
        <v>1.937</v>
      </c>
      <c r="E143" s="258">
        <v>4419.8</v>
      </c>
      <c r="F143" s="140">
        <v>42.9</v>
      </c>
      <c r="G143" s="140">
        <v>47.3</v>
      </c>
      <c r="H143" s="140">
        <v>31.9</v>
      </c>
      <c r="I143" s="140">
        <v>20.9</v>
      </c>
      <c r="J143" s="140">
        <v>175.35</v>
      </c>
      <c r="K143" s="259">
        <v>4738.15</v>
      </c>
      <c r="L143" s="47" t="s">
        <v>795</v>
      </c>
    </row>
    <row r="144" spans="1:101" s="69" customFormat="1" ht="13.5" customHeight="1">
      <c r="A144" s="11">
        <f t="shared" si="1"/>
        <v>103</v>
      </c>
      <c r="B144" s="248" t="s">
        <v>627</v>
      </c>
      <c r="C144" s="256" t="s">
        <v>112</v>
      </c>
      <c r="D144" s="133">
        <v>20.441</v>
      </c>
      <c r="E144" s="258">
        <v>4984.1</v>
      </c>
      <c r="F144" s="140">
        <v>50.6</v>
      </c>
      <c r="G144" s="140">
        <v>50.6</v>
      </c>
      <c r="H144" s="140">
        <v>35.2</v>
      </c>
      <c r="I144" s="140">
        <v>39.6</v>
      </c>
      <c r="J144" s="140">
        <v>252</v>
      </c>
      <c r="K144" s="259">
        <v>5412.100000000001</v>
      </c>
      <c r="L144" s="47" t="s">
        <v>795</v>
      </c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</row>
    <row r="145" spans="1:12" s="7" customFormat="1" ht="13.5" customHeight="1">
      <c r="A145" s="11">
        <f t="shared" si="1"/>
        <v>104</v>
      </c>
      <c r="B145" s="248" t="s">
        <v>628</v>
      </c>
      <c r="C145" s="249" t="s">
        <v>113</v>
      </c>
      <c r="D145" s="133">
        <v>0.391</v>
      </c>
      <c r="E145" s="411" t="s">
        <v>356</v>
      </c>
      <c r="F145" s="412"/>
      <c r="G145" s="412"/>
      <c r="H145" s="412"/>
      <c r="I145" s="412"/>
      <c r="J145" s="412"/>
      <c r="K145" s="413"/>
      <c r="L145" s="31"/>
    </row>
    <row r="146" spans="1:12" s="7" customFormat="1" ht="13.5" customHeight="1">
      <c r="A146" s="11">
        <f t="shared" si="1"/>
        <v>105</v>
      </c>
      <c r="B146" s="255" t="s">
        <v>629</v>
      </c>
      <c r="C146" s="256" t="s">
        <v>114</v>
      </c>
      <c r="D146" s="257">
        <v>12.517</v>
      </c>
      <c r="E146" s="236">
        <v>5366</v>
      </c>
      <c r="F146" s="237">
        <v>76</v>
      </c>
      <c r="G146" s="237">
        <v>117</v>
      </c>
      <c r="H146" s="237">
        <v>73</v>
      </c>
      <c r="I146" s="237">
        <v>87</v>
      </c>
      <c r="J146" s="237">
        <v>454</v>
      </c>
      <c r="K146" s="238">
        <v>6172</v>
      </c>
      <c r="L146" s="40" t="s">
        <v>887</v>
      </c>
    </row>
    <row r="147" spans="1:101" s="69" customFormat="1" ht="13.5" customHeight="1">
      <c r="A147" s="11">
        <f t="shared" si="1"/>
        <v>106</v>
      </c>
      <c r="B147" s="248" t="s">
        <v>630</v>
      </c>
      <c r="C147" s="249" t="s">
        <v>115</v>
      </c>
      <c r="D147" s="133">
        <v>5.393</v>
      </c>
      <c r="E147" s="258">
        <v>3587.1</v>
      </c>
      <c r="F147" s="140">
        <v>36.3</v>
      </c>
      <c r="G147" s="140">
        <v>46.2</v>
      </c>
      <c r="H147" s="140">
        <v>31.9</v>
      </c>
      <c r="I147" s="140">
        <v>15.4</v>
      </c>
      <c r="J147" s="140">
        <v>186.9</v>
      </c>
      <c r="K147" s="259">
        <v>3903.8</v>
      </c>
      <c r="L147" s="47" t="s">
        <v>795</v>
      </c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</row>
    <row r="148" spans="1:101" s="69" customFormat="1" ht="13.5" customHeight="1">
      <c r="A148" s="50"/>
      <c r="B148" s="117" t="s">
        <v>254</v>
      </c>
      <c r="C148" s="118" t="s">
        <v>116</v>
      </c>
      <c r="D148" s="119">
        <v>1.266</v>
      </c>
      <c r="E148" s="465">
        <v>9597.952</v>
      </c>
      <c r="F148" s="121">
        <v>124.2</v>
      </c>
      <c r="G148" s="121">
        <v>143.17</v>
      </c>
      <c r="H148" s="121">
        <v>213.7852</v>
      </c>
      <c r="I148" s="121">
        <v>92.88</v>
      </c>
      <c r="J148" s="121">
        <v>876.35</v>
      </c>
      <c r="K148" s="466">
        <v>11048.3372</v>
      </c>
      <c r="L148" s="49" t="s">
        <v>795</v>
      </c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</row>
    <row r="149" spans="1:101" s="69" customFormat="1" ht="13.5" customHeight="1" thickBot="1">
      <c r="A149" s="13">
        <v>107</v>
      </c>
      <c r="B149" s="251" t="s">
        <v>631</v>
      </c>
      <c r="C149" s="210" t="s">
        <v>117</v>
      </c>
      <c r="D149" s="331">
        <v>13.691</v>
      </c>
      <c r="E149" s="371">
        <v>3332.4</v>
      </c>
      <c r="F149" s="296">
        <v>42</v>
      </c>
      <c r="G149" s="296">
        <v>75.6</v>
      </c>
      <c r="H149" s="296">
        <v>43.2</v>
      </c>
      <c r="I149" s="296">
        <v>49.2</v>
      </c>
      <c r="J149" s="296">
        <v>138.6</v>
      </c>
      <c r="K149" s="372">
        <v>3680.9999999999995</v>
      </c>
      <c r="L149" s="464" t="s">
        <v>795</v>
      </c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</row>
    <row r="150" spans="1:12" s="66" customFormat="1" ht="15" customHeight="1" thickBot="1" thickTop="1">
      <c r="A150" s="21"/>
      <c r="B150" s="260"/>
      <c r="C150" s="261" t="s">
        <v>36</v>
      </c>
      <c r="D150" s="262">
        <f>SUM(D140:D149)-D148</f>
        <v>76.473</v>
      </c>
      <c r="E150" s="263"/>
      <c r="F150" s="263"/>
      <c r="G150" s="263"/>
      <c r="H150" s="263"/>
      <c r="I150" s="263"/>
      <c r="J150" s="263"/>
      <c r="K150" s="264"/>
      <c r="L150" s="265"/>
    </row>
    <row r="151" spans="1:12" s="72" customFormat="1" ht="13.5" customHeight="1" thickTop="1">
      <c r="A151" s="10">
        <f>A149+1</f>
        <v>108</v>
      </c>
      <c r="B151" s="245" t="s">
        <v>632</v>
      </c>
      <c r="C151" s="246" t="s">
        <v>422</v>
      </c>
      <c r="D151" s="247">
        <v>12.264</v>
      </c>
      <c r="E151" s="234">
        <v>877.56</v>
      </c>
      <c r="F151" s="216">
        <v>3.3</v>
      </c>
      <c r="G151" s="216">
        <v>15.4</v>
      </c>
      <c r="H151" s="216">
        <v>15.4</v>
      </c>
      <c r="I151" s="216">
        <v>13.2</v>
      </c>
      <c r="J151" s="216">
        <v>80.58</v>
      </c>
      <c r="K151" s="235">
        <v>1005.4399999999999</v>
      </c>
      <c r="L151" s="6" t="s">
        <v>795</v>
      </c>
    </row>
    <row r="152" spans="1:12" s="72" customFormat="1" ht="13.5" customHeight="1">
      <c r="A152" s="11">
        <f>A151+1</f>
        <v>109</v>
      </c>
      <c r="B152" s="248" t="s">
        <v>633</v>
      </c>
      <c r="C152" s="249" t="s">
        <v>423</v>
      </c>
      <c r="D152" s="250">
        <v>8.989</v>
      </c>
      <c r="E152" s="236">
        <v>2603</v>
      </c>
      <c r="F152" s="237">
        <v>9</v>
      </c>
      <c r="G152" s="237">
        <v>40</v>
      </c>
      <c r="H152" s="237">
        <v>46</v>
      </c>
      <c r="I152" s="237">
        <v>39</v>
      </c>
      <c r="J152" s="237">
        <v>837</v>
      </c>
      <c r="K152" s="238">
        <v>3574</v>
      </c>
      <c r="L152" s="40" t="s">
        <v>888</v>
      </c>
    </row>
    <row r="153" spans="1:12" s="72" customFormat="1" ht="13.5" customHeight="1" thickBot="1">
      <c r="A153" s="13">
        <f>A152+1</f>
        <v>110</v>
      </c>
      <c r="B153" s="251" t="s">
        <v>634</v>
      </c>
      <c r="C153" s="252" t="s">
        <v>424</v>
      </c>
      <c r="D153" s="253">
        <v>26.482</v>
      </c>
      <c r="E153" s="239">
        <v>413</v>
      </c>
      <c r="F153" s="228">
        <v>3</v>
      </c>
      <c r="G153" s="228">
        <v>9</v>
      </c>
      <c r="H153" s="228">
        <v>8</v>
      </c>
      <c r="I153" s="228">
        <v>12</v>
      </c>
      <c r="J153" s="228">
        <v>18</v>
      </c>
      <c r="K153" s="240">
        <v>463</v>
      </c>
      <c r="L153" s="43" t="s">
        <v>889</v>
      </c>
    </row>
    <row r="154" spans="1:12" s="66" customFormat="1" ht="15" customHeight="1" thickBot="1" thickTop="1">
      <c r="A154" s="21"/>
      <c r="B154" s="266"/>
      <c r="C154" s="167" t="s">
        <v>37</v>
      </c>
      <c r="D154" s="267">
        <f>SUM(D151:D153)</f>
        <v>47.735</v>
      </c>
      <c r="E154" s="268"/>
      <c r="F154" s="268"/>
      <c r="G154" s="268"/>
      <c r="H154" s="268"/>
      <c r="I154" s="268"/>
      <c r="J154" s="268"/>
      <c r="K154" s="244"/>
      <c r="L154" s="48"/>
    </row>
    <row r="155" spans="1:12" s="72" customFormat="1" ht="13.5" customHeight="1" thickBot="1" thickTop="1">
      <c r="A155" s="15">
        <f>A153+1</f>
        <v>111</v>
      </c>
      <c r="B155" s="269" t="s">
        <v>635</v>
      </c>
      <c r="C155" s="270" t="s">
        <v>425</v>
      </c>
      <c r="D155" s="271">
        <v>9.576</v>
      </c>
      <c r="E155" s="231">
        <v>300.56</v>
      </c>
      <c r="F155" s="202">
        <v>4.4</v>
      </c>
      <c r="G155" s="202">
        <v>6.6</v>
      </c>
      <c r="H155" s="202">
        <v>4.4</v>
      </c>
      <c r="I155" s="202">
        <v>7.7</v>
      </c>
      <c r="J155" s="202">
        <v>11.22</v>
      </c>
      <c r="K155" s="232">
        <v>334.88</v>
      </c>
      <c r="L155" s="6" t="s">
        <v>795</v>
      </c>
    </row>
    <row r="156" spans="1:12" s="66" customFormat="1" ht="15" customHeight="1" thickBot="1" thickTop="1">
      <c r="A156" s="21"/>
      <c r="B156" s="166"/>
      <c r="C156" s="167" t="s">
        <v>38</v>
      </c>
      <c r="D156" s="168">
        <v>9.576</v>
      </c>
      <c r="E156" s="169"/>
      <c r="F156" s="169"/>
      <c r="G156" s="169"/>
      <c r="H156" s="169"/>
      <c r="I156" s="169"/>
      <c r="J156" s="169"/>
      <c r="K156" s="170"/>
      <c r="L156" s="37"/>
    </row>
    <row r="157" spans="1:12" s="72" customFormat="1" ht="13.5" customHeight="1" thickBot="1" thickTop="1">
      <c r="A157" s="15">
        <f>A155+1</f>
        <v>112</v>
      </c>
      <c r="B157" s="269" t="s">
        <v>812</v>
      </c>
      <c r="C157" s="270" t="s">
        <v>813</v>
      </c>
      <c r="D157" s="271">
        <v>18.387</v>
      </c>
      <c r="E157" s="231">
        <v>2633.4</v>
      </c>
      <c r="F157" s="202">
        <v>7.7</v>
      </c>
      <c r="G157" s="202">
        <v>22</v>
      </c>
      <c r="H157" s="202">
        <v>27.5</v>
      </c>
      <c r="I157" s="202">
        <v>38.5</v>
      </c>
      <c r="J157" s="202">
        <v>133.35</v>
      </c>
      <c r="K157" s="232">
        <v>2862.45</v>
      </c>
      <c r="L157" s="47" t="s">
        <v>795</v>
      </c>
    </row>
    <row r="158" spans="1:12" s="66" customFormat="1" ht="15" customHeight="1" thickBot="1" thickTop="1">
      <c r="A158" s="21"/>
      <c r="B158" s="166"/>
      <c r="C158" s="167" t="s">
        <v>816</v>
      </c>
      <c r="D158" s="168">
        <v>18.387</v>
      </c>
      <c r="E158" s="169"/>
      <c r="F158" s="169"/>
      <c r="G158" s="169"/>
      <c r="H158" s="169"/>
      <c r="I158" s="169"/>
      <c r="J158" s="169"/>
      <c r="K158" s="170"/>
      <c r="L158" s="37"/>
    </row>
    <row r="159" spans="1:12" s="72" customFormat="1" ht="13.5" customHeight="1" thickBot="1" thickTop="1">
      <c r="A159" s="19">
        <f>A157+1</f>
        <v>113</v>
      </c>
      <c r="B159" s="269" t="s">
        <v>815</v>
      </c>
      <c r="C159" s="270" t="s">
        <v>814</v>
      </c>
      <c r="D159" s="272">
        <v>5.833</v>
      </c>
      <c r="E159" s="201">
        <v>2448.6</v>
      </c>
      <c r="F159" s="202">
        <v>7.7</v>
      </c>
      <c r="G159" s="202">
        <v>12.1</v>
      </c>
      <c r="H159" s="202">
        <v>18.7</v>
      </c>
      <c r="I159" s="202">
        <v>33</v>
      </c>
      <c r="J159" s="202">
        <v>231</v>
      </c>
      <c r="K159" s="203">
        <v>2751.0999999999995</v>
      </c>
      <c r="L159" s="47" t="s">
        <v>795</v>
      </c>
    </row>
    <row r="160" spans="1:12" s="66" customFormat="1" ht="15" customHeight="1" thickBot="1" thickTop="1">
      <c r="A160" s="21"/>
      <c r="B160" s="166"/>
      <c r="C160" s="167" t="s">
        <v>39</v>
      </c>
      <c r="D160" s="273">
        <v>5.833</v>
      </c>
      <c r="E160" s="169"/>
      <c r="F160" s="169"/>
      <c r="G160" s="169"/>
      <c r="H160" s="169"/>
      <c r="I160" s="169"/>
      <c r="J160" s="169"/>
      <c r="K160" s="170"/>
      <c r="L160" s="37"/>
    </row>
    <row r="161" spans="1:101" s="69" customFormat="1" ht="13.5" customHeight="1" thickTop="1">
      <c r="A161" s="10">
        <f>A159+1</f>
        <v>114</v>
      </c>
      <c r="B161" s="171" t="s">
        <v>636</v>
      </c>
      <c r="C161" s="274" t="s">
        <v>426</v>
      </c>
      <c r="D161" s="182">
        <v>10.938</v>
      </c>
      <c r="E161" s="275">
        <v>4628</v>
      </c>
      <c r="F161" s="220">
        <v>51</v>
      </c>
      <c r="G161" s="220">
        <v>109</v>
      </c>
      <c r="H161" s="220">
        <v>97</v>
      </c>
      <c r="I161" s="220">
        <v>58</v>
      </c>
      <c r="J161" s="220">
        <v>438</v>
      </c>
      <c r="K161" s="276">
        <v>5382</v>
      </c>
      <c r="L161" s="41" t="s">
        <v>1004</v>
      </c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</row>
    <row r="162" spans="1:12" s="7" customFormat="1" ht="13.5" customHeight="1">
      <c r="A162" s="11">
        <f>A161+1</f>
        <v>115</v>
      </c>
      <c r="B162" s="143" t="s">
        <v>637</v>
      </c>
      <c r="C162" s="186" t="s">
        <v>427</v>
      </c>
      <c r="D162" s="133">
        <v>10.006</v>
      </c>
      <c r="E162" s="102">
        <v>3119.6</v>
      </c>
      <c r="F162" s="45">
        <v>16.5</v>
      </c>
      <c r="G162" s="45">
        <v>45.1</v>
      </c>
      <c r="H162" s="45">
        <v>39.6</v>
      </c>
      <c r="I162" s="45">
        <v>34.1</v>
      </c>
      <c r="J162" s="45">
        <v>157.5</v>
      </c>
      <c r="K162" s="46">
        <v>3412.3999999999996</v>
      </c>
      <c r="L162" s="47" t="s">
        <v>795</v>
      </c>
    </row>
    <row r="163" spans="1:101" s="71" customFormat="1" ht="13.5" customHeight="1">
      <c r="A163" s="50"/>
      <c r="B163" s="277">
        <v>10021</v>
      </c>
      <c r="C163" s="278" t="s">
        <v>428</v>
      </c>
      <c r="D163" s="177">
        <v>0.421</v>
      </c>
      <c r="E163" s="405" t="s">
        <v>356</v>
      </c>
      <c r="F163" s="406"/>
      <c r="G163" s="406"/>
      <c r="H163" s="406"/>
      <c r="I163" s="406"/>
      <c r="J163" s="406"/>
      <c r="K163" s="407"/>
      <c r="L163" s="49" t="s">
        <v>966</v>
      </c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</row>
    <row r="164" spans="1:12" s="7" customFormat="1" ht="13.5" customHeight="1">
      <c r="A164" s="11">
        <f>A162+1</f>
        <v>116</v>
      </c>
      <c r="B164" s="143" t="s">
        <v>638</v>
      </c>
      <c r="C164" s="124" t="s">
        <v>129</v>
      </c>
      <c r="D164" s="133">
        <v>6.313</v>
      </c>
      <c r="E164" s="102">
        <v>5486.25</v>
      </c>
      <c r="F164" s="45">
        <v>71.5</v>
      </c>
      <c r="G164" s="45">
        <v>129.8</v>
      </c>
      <c r="H164" s="45">
        <v>74.8</v>
      </c>
      <c r="I164" s="45">
        <v>84.7</v>
      </c>
      <c r="J164" s="45">
        <v>249.9</v>
      </c>
      <c r="K164" s="46">
        <v>6096.95</v>
      </c>
      <c r="L164" s="130" t="s">
        <v>795</v>
      </c>
    </row>
    <row r="165" spans="1:101" s="69" customFormat="1" ht="13.5" customHeight="1" thickBot="1">
      <c r="A165" s="13">
        <f>A164+1</f>
        <v>117</v>
      </c>
      <c r="B165" s="209" t="s">
        <v>639</v>
      </c>
      <c r="C165" s="210" t="s">
        <v>130</v>
      </c>
      <c r="D165" s="211">
        <v>12.605</v>
      </c>
      <c r="E165" s="103">
        <v>3069</v>
      </c>
      <c r="F165" s="101">
        <v>14.3</v>
      </c>
      <c r="G165" s="101">
        <v>35.2</v>
      </c>
      <c r="H165" s="101">
        <v>44</v>
      </c>
      <c r="I165" s="101">
        <v>34.1</v>
      </c>
      <c r="J165" s="101">
        <v>147</v>
      </c>
      <c r="K165" s="104">
        <v>3343.6</v>
      </c>
      <c r="L165" s="5" t="s">
        <v>795</v>
      </c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</row>
    <row r="166" spans="1:12" s="66" customFormat="1" ht="15" customHeight="1" thickBot="1" thickTop="1">
      <c r="A166" s="21"/>
      <c r="B166" s="166"/>
      <c r="C166" s="167" t="s">
        <v>40</v>
      </c>
      <c r="D166" s="168">
        <f>SUM(D161:D165)-D163</f>
        <v>39.862</v>
      </c>
      <c r="E166" s="169"/>
      <c r="F166" s="169"/>
      <c r="G166" s="169"/>
      <c r="H166" s="169"/>
      <c r="I166" s="169"/>
      <c r="J166" s="169"/>
      <c r="K166" s="170"/>
      <c r="L166" s="37"/>
    </row>
    <row r="167" spans="1:101" s="69" customFormat="1" ht="13.5" customHeight="1" thickTop="1">
      <c r="A167" s="10">
        <f>A165+1</f>
        <v>118</v>
      </c>
      <c r="B167" s="171" t="s">
        <v>640</v>
      </c>
      <c r="C167" s="274" t="s">
        <v>131</v>
      </c>
      <c r="D167" s="182">
        <v>6.69</v>
      </c>
      <c r="E167" s="105">
        <v>3444.33</v>
      </c>
      <c r="F167" s="100">
        <v>8.8</v>
      </c>
      <c r="G167" s="100">
        <v>121</v>
      </c>
      <c r="H167" s="100">
        <v>83.6</v>
      </c>
      <c r="I167" s="100">
        <v>38.5</v>
      </c>
      <c r="J167" s="100">
        <v>135.45</v>
      </c>
      <c r="K167" s="174">
        <v>3831.68</v>
      </c>
      <c r="L167" s="6" t="s">
        <v>795</v>
      </c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</row>
    <row r="168" spans="1:101" s="69" customFormat="1" ht="13.5" customHeight="1">
      <c r="A168" s="11">
        <f>A167+1</f>
        <v>119</v>
      </c>
      <c r="B168" s="123" t="s">
        <v>641</v>
      </c>
      <c r="C168" s="467" t="s">
        <v>132</v>
      </c>
      <c r="D168" s="125">
        <v>7.448</v>
      </c>
      <c r="E168" s="44">
        <v>3678.54</v>
      </c>
      <c r="F168" s="45">
        <v>13.2</v>
      </c>
      <c r="G168" s="45">
        <v>66</v>
      </c>
      <c r="H168" s="45">
        <v>58.3</v>
      </c>
      <c r="I168" s="45">
        <v>36.3</v>
      </c>
      <c r="J168" s="45">
        <v>122.85</v>
      </c>
      <c r="K168" s="175">
        <v>3975.19</v>
      </c>
      <c r="L168" s="47" t="s">
        <v>795</v>
      </c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</row>
    <row r="169" spans="1:101" s="69" customFormat="1" ht="13.5" customHeight="1">
      <c r="A169" s="11">
        <f>A168+1</f>
        <v>120</v>
      </c>
      <c r="B169" s="123" t="s">
        <v>642</v>
      </c>
      <c r="C169" s="129" t="s">
        <v>133</v>
      </c>
      <c r="D169" s="125">
        <v>4.463</v>
      </c>
      <c r="E169" s="44">
        <v>8238.42</v>
      </c>
      <c r="F169" s="45">
        <v>83.6</v>
      </c>
      <c r="G169" s="45">
        <v>270.6</v>
      </c>
      <c r="H169" s="45">
        <v>163.9</v>
      </c>
      <c r="I169" s="45">
        <v>55</v>
      </c>
      <c r="J169" s="45">
        <v>98.7</v>
      </c>
      <c r="K169" s="279">
        <v>8910.220000000001</v>
      </c>
      <c r="L169" s="47" t="s">
        <v>795</v>
      </c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</row>
    <row r="170" spans="1:101" s="69" customFormat="1" ht="13.5" customHeight="1" thickBot="1">
      <c r="A170" s="13">
        <f>A169+1</f>
        <v>121</v>
      </c>
      <c r="B170" s="144" t="s">
        <v>643</v>
      </c>
      <c r="C170" s="187" t="s">
        <v>134</v>
      </c>
      <c r="D170" s="179">
        <v>5.284</v>
      </c>
      <c r="E170" s="106">
        <v>3151.29</v>
      </c>
      <c r="F170" s="101">
        <v>13.2</v>
      </c>
      <c r="G170" s="101">
        <v>38.5</v>
      </c>
      <c r="H170" s="101">
        <v>42.9</v>
      </c>
      <c r="I170" s="101">
        <v>29.7</v>
      </c>
      <c r="J170" s="101">
        <v>140.7</v>
      </c>
      <c r="K170" s="180">
        <v>3416.2899999999995</v>
      </c>
      <c r="L170" s="5" t="s">
        <v>795</v>
      </c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</row>
    <row r="171" spans="1:12" s="66" customFormat="1" ht="15" customHeight="1" thickBot="1" thickTop="1">
      <c r="A171" s="21"/>
      <c r="B171" s="166"/>
      <c r="C171" s="167" t="s">
        <v>41</v>
      </c>
      <c r="D171" s="168">
        <f>SUM(D167:D170)</f>
        <v>23.885</v>
      </c>
      <c r="E171" s="169"/>
      <c r="F171" s="169"/>
      <c r="G171" s="169"/>
      <c r="H171" s="169"/>
      <c r="I171" s="169"/>
      <c r="J171" s="169"/>
      <c r="K171" s="170"/>
      <c r="L171" s="37"/>
    </row>
    <row r="172" spans="1:101" s="69" customFormat="1" ht="13.5" customHeight="1" thickTop="1">
      <c r="A172" s="10">
        <f>A170+1</f>
        <v>122</v>
      </c>
      <c r="B172" s="171" t="s">
        <v>644</v>
      </c>
      <c r="C172" s="183" t="s">
        <v>135</v>
      </c>
      <c r="D172" s="182">
        <v>15.027</v>
      </c>
      <c r="E172" s="105">
        <v>2439.8</v>
      </c>
      <c r="F172" s="100">
        <v>27.5</v>
      </c>
      <c r="G172" s="100">
        <v>49.5</v>
      </c>
      <c r="H172" s="100">
        <v>39.6</v>
      </c>
      <c r="I172" s="100">
        <v>22</v>
      </c>
      <c r="J172" s="100">
        <v>38.85</v>
      </c>
      <c r="K172" s="174">
        <v>2617.25</v>
      </c>
      <c r="L172" s="6" t="s">
        <v>795</v>
      </c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</row>
    <row r="173" spans="1:101" s="69" customFormat="1" ht="13.5" customHeight="1">
      <c r="A173" s="11">
        <f>A172+1</f>
        <v>123</v>
      </c>
      <c r="B173" s="123" t="s">
        <v>645</v>
      </c>
      <c r="C173" s="131" t="s">
        <v>136</v>
      </c>
      <c r="D173" s="125">
        <v>31.813</v>
      </c>
      <c r="E173" s="44">
        <v>2662</v>
      </c>
      <c r="F173" s="45">
        <v>27</v>
      </c>
      <c r="G173" s="45">
        <v>49</v>
      </c>
      <c r="H173" s="45">
        <v>41</v>
      </c>
      <c r="I173" s="45">
        <v>23</v>
      </c>
      <c r="J173" s="45">
        <v>58.81</v>
      </c>
      <c r="K173" s="175">
        <v>2861</v>
      </c>
      <c r="L173" s="40" t="s">
        <v>960</v>
      </c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</row>
    <row r="174" spans="1:101" s="71" customFormat="1" ht="13.5" customHeight="1">
      <c r="A174" s="50"/>
      <c r="B174" s="277" t="s">
        <v>250</v>
      </c>
      <c r="C174" s="278" t="s">
        <v>790</v>
      </c>
      <c r="D174" s="177">
        <v>2.487</v>
      </c>
      <c r="E174" s="120">
        <v>6168.55</v>
      </c>
      <c r="F174" s="121">
        <v>51.765</v>
      </c>
      <c r="G174" s="121">
        <v>157.016</v>
      </c>
      <c r="H174" s="121">
        <v>151.11</v>
      </c>
      <c r="I174" s="121">
        <v>76.96</v>
      </c>
      <c r="J174" s="121">
        <v>422.38</v>
      </c>
      <c r="K174" s="122">
        <v>7027.781</v>
      </c>
      <c r="L174" s="49" t="s">
        <v>962</v>
      </c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</row>
    <row r="175" spans="1:101" s="69" customFormat="1" ht="13.5" customHeight="1">
      <c r="A175" s="11">
        <f>A173+1</f>
        <v>124</v>
      </c>
      <c r="B175" s="123" t="s">
        <v>646</v>
      </c>
      <c r="C175" s="124" t="s">
        <v>137</v>
      </c>
      <c r="D175" s="125">
        <v>21.349</v>
      </c>
      <c r="E175" s="44">
        <v>1453.1</v>
      </c>
      <c r="F175" s="45">
        <v>19.8</v>
      </c>
      <c r="G175" s="45">
        <v>30.8</v>
      </c>
      <c r="H175" s="45">
        <v>24.2</v>
      </c>
      <c r="I175" s="45">
        <v>15.4</v>
      </c>
      <c r="J175" s="45">
        <v>24.15</v>
      </c>
      <c r="K175" s="175">
        <v>1567.45</v>
      </c>
      <c r="L175" s="47" t="s">
        <v>795</v>
      </c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</row>
    <row r="176" spans="1:101" s="69" customFormat="1" ht="13.5" customHeight="1">
      <c r="A176" s="11">
        <f>A175+1</f>
        <v>125</v>
      </c>
      <c r="B176" s="123" t="s">
        <v>647</v>
      </c>
      <c r="C176" s="131" t="s">
        <v>138</v>
      </c>
      <c r="D176" s="133">
        <v>9.641</v>
      </c>
      <c r="E176" s="44">
        <v>2198.9</v>
      </c>
      <c r="F176" s="45">
        <v>28.6</v>
      </c>
      <c r="G176" s="45">
        <v>49.5</v>
      </c>
      <c r="H176" s="45">
        <v>28.6</v>
      </c>
      <c r="I176" s="45">
        <v>31.9</v>
      </c>
      <c r="J176" s="45">
        <v>95.55</v>
      </c>
      <c r="K176" s="175">
        <v>2433.05</v>
      </c>
      <c r="L176" s="130" t="s">
        <v>795</v>
      </c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</row>
    <row r="177" spans="1:101" s="69" customFormat="1" ht="13.5" customHeight="1">
      <c r="A177" s="11">
        <f>A176+1</f>
        <v>126</v>
      </c>
      <c r="B177" s="123" t="s">
        <v>648</v>
      </c>
      <c r="C177" s="131" t="s">
        <v>139</v>
      </c>
      <c r="D177" s="133">
        <v>14.007</v>
      </c>
      <c r="E177" s="44">
        <v>1069.2</v>
      </c>
      <c r="F177" s="45">
        <v>6.6</v>
      </c>
      <c r="G177" s="45">
        <v>16.5</v>
      </c>
      <c r="H177" s="45">
        <v>14.3</v>
      </c>
      <c r="I177" s="45">
        <v>9.9</v>
      </c>
      <c r="J177" s="45">
        <v>18.7</v>
      </c>
      <c r="K177" s="175">
        <v>1135.2</v>
      </c>
      <c r="L177" s="47" t="s">
        <v>795</v>
      </c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</row>
    <row r="178" spans="1:101" s="69" customFormat="1" ht="13.5" customHeight="1">
      <c r="A178" s="11">
        <f>A177+1</f>
        <v>127</v>
      </c>
      <c r="B178" s="123" t="s">
        <v>649</v>
      </c>
      <c r="C178" s="131" t="s">
        <v>140</v>
      </c>
      <c r="D178" s="133">
        <v>13.928</v>
      </c>
      <c r="E178" s="44">
        <v>780.15</v>
      </c>
      <c r="F178" s="45">
        <v>7.7</v>
      </c>
      <c r="G178" s="45">
        <v>18.7</v>
      </c>
      <c r="H178" s="45">
        <v>13.2</v>
      </c>
      <c r="I178" s="45">
        <v>7.7</v>
      </c>
      <c r="J178" s="45">
        <v>13.2</v>
      </c>
      <c r="K178" s="175">
        <v>840.6500000000002</v>
      </c>
      <c r="L178" s="47" t="s">
        <v>795</v>
      </c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</row>
    <row r="179" spans="1:101" s="69" customFormat="1" ht="13.5" customHeight="1">
      <c r="A179" s="11">
        <f>A178+1</f>
        <v>128</v>
      </c>
      <c r="B179" s="123" t="s">
        <v>650</v>
      </c>
      <c r="C179" s="186" t="s">
        <v>141</v>
      </c>
      <c r="D179" s="133">
        <v>4.571</v>
      </c>
      <c r="E179" s="44">
        <v>934.11</v>
      </c>
      <c r="F179" s="45">
        <v>6.6</v>
      </c>
      <c r="G179" s="45">
        <v>16.5</v>
      </c>
      <c r="H179" s="45">
        <v>14.3</v>
      </c>
      <c r="I179" s="45">
        <v>13.2</v>
      </c>
      <c r="J179" s="45">
        <v>17.6</v>
      </c>
      <c r="K179" s="175">
        <v>1002.3100000000001</v>
      </c>
      <c r="L179" s="47" t="s">
        <v>795</v>
      </c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</row>
    <row r="180" spans="1:101" s="71" customFormat="1" ht="13.5" customHeight="1">
      <c r="A180" s="50"/>
      <c r="B180" s="176" t="s">
        <v>253</v>
      </c>
      <c r="C180" s="226" t="s">
        <v>142</v>
      </c>
      <c r="D180" s="177">
        <v>1.374</v>
      </c>
      <c r="E180" s="417" t="s">
        <v>356</v>
      </c>
      <c r="F180" s="418"/>
      <c r="G180" s="418"/>
      <c r="H180" s="418"/>
      <c r="I180" s="418"/>
      <c r="J180" s="418"/>
      <c r="K180" s="419"/>
      <c r="L180" s="49" t="s">
        <v>972</v>
      </c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</row>
    <row r="181" spans="1:101" s="69" customFormat="1" ht="13.5" customHeight="1">
      <c r="A181" s="11">
        <f>A179+1</f>
        <v>129</v>
      </c>
      <c r="B181" s="123" t="s">
        <v>651</v>
      </c>
      <c r="C181" s="205" t="s">
        <v>143</v>
      </c>
      <c r="D181" s="133">
        <v>11.908</v>
      </c>
      <c r="E181" s="44">
        <v>784.35</v>
      </c>
      <c r="F181" s="45">
        <v>5.5</v>
      </c>
      <c r="G181" s="45">
        <v>13.2</v>
      </c>
      <c r="H181" s="45">
        <v>12.1</v>
      </c>
      <c r="I181" s="45">
        <v>11</v>
      </c>
      <c r="J181" s="45">
        <v>14.3</v>
      </c>
      <c r="K181" s="175">
        <v>840.45</v>
      </c>
      <c r="L181" s="47" t="s">
        <v>795</v>
      </c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</row>
    <row r="182" spans="1:101" s="69" customFormat="1" ht="13.5" customHeight="1" thickBot="1">
      <c r="A182" s="13">
        <f>A181+1</f>
        <v>130</v>
      </c>
      <c r="B182" s="144" t="s">
        <v>652</v>
      </c>
      <c r="C182" s="187" t="s">
        <v>144</v>
      </c>
      <c r="D182" s="211">
        <v>2.7</v>
      </c>
      <c r="E182" s="106">
        <v>259</v>
      </c>
      <c r="F182" s="101">
        <v>0</v>
      </c>
      <c r="G182" s="101">
        <v>2</v>
      </c>
      <c r="H182" s="101">
        <v>0</v>
      </c>
      <c r="I182" s="101">
        <v>1</v>
      </c>
      <c r="J182" s="101">
        <v>1</v>
      </c>
      <c r="K182" s="180">
        <v>264</v>
      </c>
      <c r="L182" s="43" t="s">
        <v>890</v>
      </c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</row>
    <row r="183" spans="1:12" s="66" customFormat="1" ht="15" customHeight="1" thickBot="1" thickTop="1">
      <c r="A183" s="21"/>
      <c r="B183" s="166"/>
      <c r="C183" s="167" t="s">
        <v>42</v>
      </c>
      <c r="D183" s="168">
        <f>SUM(D172:D182)-D174-D180</f>
        <v>124.94400000000002</v>
      </c>
      <c r="E183" s="169"/>
      <c r="F183" s="169"/>
      <c r="G183" s="169"/>
      <c r="H183" s="169"/>
      <c r="I183" s="169"/>
      <c r="J183" s="169"/>
      <c r="K183" s="170"/>
      <c r="L183" s="37"/>
    </row>
    <row r="184" spans="1:101" s="69" customFormat="1" ht="13.5" customHeight="1" thickTop="1">
      <c r="A184" s="10">
        <f>A182+1</f>
        <v>131</v>
      </c>
      <c r="B184" s="171" t="s">
        <v>653</v>
      </c>
      <c r="C184" s="274" t="s">
        <v>145</v>
      </c>
      <c r="D184" s="182">
        <v>34.074</v>
      </c>
      <c r="E184" s="105">
        <v>687</v>
      </c>
      <c r="F184" s="100">
        <v>8</v>
      </c>
      <c r="G184" s="100">
        <v>15</v>
      </c>
      <c r="H184" s="100">
        <v>13</v>
      </c>
      <c r="I184" s="100">
        <v>29</v>
      </c>
      <c r="J184" s="100">
        <v>37</v>
      </c>
      <c r="K184" s="174">
        <v>790</v>
      </c>
      <c r="L184" s="41" t="s">
        <v>891</v>
      </c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</row>
    <row r="185" spans="1:101" s="69" customFormat="1" ht="13.5" customHeight="1">
      <c r="A185" s="11">
        <f>A184+1</f>
        <v>132</v>
      </c>
      <c r="B185" s="123" t="s">
        <v>654</v>
      </c>
      <c r="C185" s="191" t="s">
        <v>146</v>
      </c>
      <c r="D185" s="125">
        <v>25.543</v>
      </c>
      <c r="E185" s="44">
        <v>4453</v>
      </c>
      <c r="F185" s="45">
        <v>44</v>
      </c>
      <c r="G185" s="45">
        <v>81</v>
      </c>
      <c r="H185" s="45">
        <v>85</v>
      </c>
      <c r="I185" s="45">
        <v>27</v>
      </c>
      <c r="J185" s="45">
        <v>329</v>
      </c>
      <c r="K185" s="175">
        <v>5020</v>
      </c>
      <c r="L185" s="40" t="s">
        <v>892</v>
      </c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</row>
    <row r="186" spans="1:101" s="69" customFormat="1" ht="13.5" customHeight="1" thickBot="1">
      <c r="A186" s="13">
        <f>A185+1</f>
        <v>133</v>
      </c>
      <c r="B186" s="144" t="s">
        <v>655</v>
      </c>
      <c r="C186" s="280" t="s">
        <v>147</v>
      </c>
      <c r="D186" s="179">
        <v>6.091</v>
      </c>
      <c r="E186" s="106">
        <v>9998.1</v>
      </c>
      <c r="F186" s="101">
        <v>103.95</v>
      </c>
      <c r="G186" s="101">
        <v>190.05</v>
      </c>
      <c r="H186" s="101">
        <v>205.8</v>
      </c>
      <c r="I186" s="101">
        <v>117.6</v>
      </c>
      <c r="J186" s="101">
        <v>668.85</v>
      </c>
      <c r="K186" s="180">
        <v>11284.35</v>
      </c>
      <c r="L186" s="5" t="s">
        <v>795</v>
      </c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</row>
    <row r="187" spans="1:12" s="66" customFormat="1" ht="15" customHeight="1" thickBot="1" thickTop="1">
      <c r="A187" s="21"/>
      <c r="B187" s="166"/>
      <c r="C187" s="167" t="s">
        <v>43</v>
      </c>
      <c r="D187" s="168">
        <f>SUM(D184:D186)</f>
        <v>65.708</v>
      </c>
      <c r="E187" s="169"/>
      <c r="F187" s="169"/>
      <c r="G187" s="169"/>
      <c r="H187" s="169"/>
      <c r="I187" s="169"/>
      <c r="J187" s="169"/>
      <c r="K187" s="170"/>
      <c r="L187" s="37"/>
    </row>
    <row r="188" spans="1:101" s="69" customFormat="1" ht="13.5" customHeight="1" thickTop="1">
      <c r="A188" s="10">
        <f>A186+1</f>
        <v>134</v>
      </c>
      <c r="B188" s="171" t="s">
        <v>656</v>
      </c>
      <c r="C188" s="233" t="s">
        <v>148</v>
      </c>
      <c r="D188" s="173">
        <v>26.748</v>
      </c>
      <c r="E188" s="105">
        <v>1153.9</v>
      </c>
      <c r="F188" s="100">
        <v>9.9</v>
      </c>
      <c r="G188" s="100">
        <v>20.9</v>
      </c>
      <c r="H188" s="100">
        <v>8.8</v>
      </c>
      <c r="I188" s="100">
        <v>20.9</v>
      </c>
      <c r="J188" s="100">
        <v>29.4</v>
      </c>
      <c r="K188" s="174">
        <v>1243.8000000000004</v>
      </c>
      <c r="L188" s="403" t="s">
        <v>795</v>
      </c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</row>
    <row r="189" spans="1:101" s="69" customFormat="1" ht="13.5" customHeight="1" thickBot="1">
      <c r="A189" s="13">
        <f>A188+1</f>
        <v>135</v>
      </c>
      <c r="B189" s="144" t="s">
        <v>657</v>
      </c>
      <c r="C189" s="187" t="s">
        <v>149</v>
      </c>
      <c r="D189" s="211">
        <v>1.713</v>
      </c>
      <c r="E189" s="435" t="s">
        <v>356</v>
      </c>
      <c r="F189" s="430"/>
      <c r="G189" s="430"/>
      <c r="H189" s="430"/>
      <c r="I189" s="430"/>
      <c r="J189" s="430"/>
      <c r="K189" s="436"/>
      <c r="L189" s="36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</row>
    <row r="190" spans="1:12" s="66" customFormat="1" ht="15" customHeight="1" thickBot="1" thickTop="1">
      <c r="A190" s="21"/>
      <c r="B190" s="166"/>
      <c r="C190" s="167" t="s">
        <v>44</v>
      </c>
      <c r="D190" s="168">
        <f>SUM(D188:D189)</f>
        <v>28.461000000000002</v>
      </c>
      <c r="E190" s="169"/>
      <c r="F190" s="169"/>
      <c r="G190" s="169"/>
      <c r="H190" s="169"/>
      <c r="I190" s="169"/>
      <c r="J190" s="169"/>
      <c r="K190" s="170"/>
      <c r="L190" s="37"/>
    </row>
    <row r="191" spans="1:101" s="69" customFormat="1" ht="13.5" customHeight="1" thickBot="1" thickTop="1">
      <c r="A191" s="15">
        <f>A189+1</f>
        <v>136</v>
      </c>
      <c r="B191" s="198" t="s">
        <v>658</v>
      </c>
      <c r="C191" s="281" t="s">
        <v>150</v>
      </c>
      <c r="D191" s="200">
        <v>15.887</v>
      </c>
      <c r="E191" s="201">
        <v>1737</v>
      </c>
      <c r="F191" s="202">
        <v>12</v>
      </c>
      <c r="G191" s="202">
        <v>30</v>
      </c>
      <c r="H191" s="202">
        <v>11</v>
      </c>
      <c r="I191" s="202">
        <v>31</v>
      </c>
      <c r="J191" s="202">
        <v>49.89</v>
      </c>
      <c r="K191" s="203">
        <v>1872</v>
      </c>
      <c r="L191" s="42" t="s">
        <v>893</v>
      </c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</row>
    <row r="192" spans="1:12" s="66" customFormat="1" ht="15" customHeight="1" thickBot="1" thickTop="1">
      <c r="A192" s="21"/>
      <c r="B192" s="166"/>
      <c r="C192" s="167" t="s">
        <v>45</v>
      </c>
      <c r="D192" s="168">
        <v>15.887</v>
      </c>
      <c r="E192" s="169"/>
      <c r="F192" s="169"/>
      <c r="G192" s="169"/>
      <c r="H192" s="169"/>
      <c r="I192" s="169"/>
      <c r="J192" s="169"/>
      <c r="K192" s="170"/>
      <c r="L192" s="37"/>
    </row>
    <row r="193" spans="1:101" s="69" customFormat="1" ht="13.5" customHeight="1" thickTop="1">
      <c r="A193" s="10">
        <f>A191+1</f>
        <v>137</v>
      </c>
      <c r="B193" s="171" t="s">
        <v>659</v>
      </c>
      <c r="C193" s="214" t="s">
        <v>151</v>
      </c>
      <c r="D193" s="173">
        <v>35.456</v>
      </c>
      <c r="E193" s="105">
        <v>1142.9</v>
      </c>
      <c r="F193" s="100">
        <v>11</v>
      </c>
      <c r="G193" s="100">
        <v>18.7</v>
      </c>
      <c r="H193" s="100">
        <v>16.5</v>
      </c>
      <c r="I193" s="100">
        <v>14.3</v>
      </c>
      <c r="J193" s="100">
        <v>27.3</v>
      </c>
      <c r="K193" s="174">
        <v>1230.7</v>
      </c>
      <c r="L193" s="6" t="s">
        <v>795</v>
      </c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</row>
    <row r="194" spans="1:101" s="69" customFormat="1" ht="13.5" customHeight="1" thickBot="1">
      <c r="A194" s="13">
        <f>A193+1</f>
        <v>138</v>
      </c>
      <c r="B194" s="144" t="s">
        <v>660</v>
      </c>
      <c r="C194" s="187" t="s">
        <v>152</v>
      </c>
      <c r="D194" s="211">
        <v>5.509</v>
      </c>
      <c r="E194" s="106">
        <v>2475</v>
      </c>
      <c r="F194" s="101">
        <v>22</v>
      </c>
      <c r="G194" s="101">
        <v>63.8</v>
      </c>
      <c r="H194" s="101">
        <v>45.1</v>
      </c>
      <c r="I194" s="101">
        <v>35.2</v>
      </c>
      <c r="J194" s="101">
        <v>99.75</v>
      </c>
      <c r="K194" s="180">
        <v>2740.85</v>
      </c>
      <c r="L194" s="464" t="s">
        <v>795</v>
      </c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</row>
    <row r="195" spans="1:101" s="69" customFormat="1" ht="15" customHeight="1" thickBot="1" thickTop="1">
      <c r="A195" s="21"/>
      <c r="B195" s="282"/>
      <c r="C195" s="261" t="s">
        <v>817</v>
      </c>
      <c r="D195" s="293">
        <f>SUM(D193:D194)</f>
        <v>40.965</v>
      </c>
      <c r="E195" s="283"/>
      <c r="F195" s="283"/>
      <c r="G195" s="283"/>
      <c r="H195" s="283"/>
      <c r="I195" s="283"/>
      <c r="J195" s="283"/>
      <c r="K195" s="284"/>
      <c r="L195" s="285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</row>
    <row r="196" spans="1:101" s="69" customFormat="1" ht="13.5" customHeight="1" thickBot="1" thickTop="1">
      <c r="A196" s="15">
        <f>A194+1</f>
        <v>139</v>
      </c>
      <c r="B196" s="198" t="s">
        <v>818</v>
      </c>
      <c r="C196" s="468" t="s">
        <v>819</v>
      </c>
      <c r="D196" s="286">
        <v>10.523</v>
      </c>
      <c r="E196" s="98">
        <v>931.7</v>
      </c>
      <c r="F196" s="99">
        <v>8.8</v>
      </c>
      <c r="G196" s="99">
        <v>34.1</v>
      </c>
      <c r="H196" s="99">
        <v>23.1</v>
      </c>
      <c r="I196" s="99">
        <v>37.4</v>
      </c>
      <c r="J196" s="99">
        <v>99.75</v>
      </c>
      <c r="K196" s="213">
        <v>1134.8500000000001</v>
      </c>
      <c r="L196" s="469" t="s">
        <v>795</v>
      </c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</row>
    <row r="197" spans="1:12" s="72" customFormat="1" ht="15" customHeight="1" thickBot="1" thickTop="1">
      <c r="A197" s="21"/>
      <c r="B197" s="241"/>
      <c r="C197" s="287" t="s">
        <v>46</v>
      </c>
      <c r="D197" s="288">
        <v>10.523</v>
      </c>
      <c r="E197" s="243"/>
      <c r="F197" s="243"/>
      <c r="G197" s="243"/>
      <c r="H197" s="243"/>
      <c r="I197" s="243"/>
      <c r="J197" s="243"/>
      <c r="K197" s="244"/>
      <c r="L197" s="48"/>
    </row>
    <row r="198" spans="1:12" s="72" customFormat="1" ht="13.5" customHeight="1" thickBot="1" thickTop="1">
      <c r="A198" s="15">
        <f>A196+1</f>
        <v>140</v>
      </c>
      <c r="B198" s="318" t="s">
        <v>661</v>
      </c>
      <c r="C198" s="470" t="s">
        <v>153</v>
      </c>
      <c r="D198" s="271">
        <v>14.625</v>
      </c>
      <c r="E198" s="319">
        <v>3670.4082191780826</v>
      </c>
      <c r="F198" s="320">
        <v>21.805479452054797</v>
      </c>
      <c r="G198" s="320">
        <v>40.46027397260274</v>
      </c>
      <c r="H198" s="320">
        <v>38.35068493150685</v>
      </c>
      <c r="I198" s="320">
        <v>74.58630136986301</v>
      </c>
      <c r="J198" s="320">
        <v>216.95890410958904</v>
      </c>
      <c r="K198" s="321">
        <v>4062.5698630136994</v>
      </c>
      <c r="L198" s="42" t="s">
        <v>894</v>
      </c>
    </row>
    <row r="199" spans="1:12" s="72" customFormat="1" ht="15" customHeight="1" thickBot="1" thickTop="1">
      <c r="A199" s="21"/>
      <c r="B199" s="166"/>
      <c r="C199" s="167" t="s">
        <v>47</v>
      </c>
      <c r="D199" s="147">
        <v>14.625</v>
      </c>
      <c r="E199" s="169"/>
      <c r="F199" s="169"/>
      <c r="G199" s="169"/>
      <c r="H199" s="169"/>
      <c r="I199" s="169"/>
      <c r="J199" s="169"/>
      <c r="K199" s="170"/>
      <c r="L199" s="37"/>
    </row>
    <row r="200" spans="1:12" s="72" customFormat="1" ht="13.5" customHeight="1" thickTop="1">
      <c r="A200" s="10">
        <f>A198+1</f>
        <v>141</v>
      </c>
      <c r="B200" s="111" t="s">
        <v>662</v>
      </c>
      <c r="C200" s="254" t="s">
        <v>154</v>
      </c>
      <c r="D200" s="113">
        <v>16.945</v>
      </c>
      <c r="E200" s="215">
        <v>5115.6</v>
      </c>
      <c r="F200" s="216">
        <v>27.5</v>
      </c>
      <c r="G200" s="216">
        <v>71.5</v>
      </c>
      <c r="H200" s="216">
        <v>99</v>
      </c>
      <c r="I200" s="216">
        <v>71.5</v>
      </c>
      <c r="J200" s="216">
        <v>199.5</v>
      </c>
      <c r="K200" s="217">
        <v>5584.6</v>
      </c>
      <c r="L200" s="403" t="s">
        <v>795</v>
      </c>
    </row>
    <row r="201" spans="1:12" s="72" customFormat="1" ht="13.5" customHeight="1">
      <c r="A201" s="11">
        <f>A200+1</f>
        <v>142</v>
      </c>
      <c r="B201" s="248" t="s">
        <v>663</v>
      </c>
      <c r="C201" s="249" t="s">
        <v>155</v>
      </c>
      <c r="D201" s="250">
        <v>10.493</v>
      </c>
      <c r="E201" s="290">
        <v>1666.35</v>
      </c>
      <c r="F201" s="237">
        <v>19.8</v>
      </c>
      <c r="G201" s="237">
        <v>36.3</v>
      </c>
      <c r="H201" s="237">
        <v>44</v>
      </c>
      <c r="I201" s="237">
        <v>28.6</v>
      </c>
      <c r="J201" s="237">
        <v>71.4</v>
      </c>
      <c r="K201" s="279">
        <v>1866.4499999999998</v>
      </c>
      <c r="L201" s="130" t="s">
        <v>795</v>
      </c>
    </row>
    <row r="202" spans="1:12" s="72" customFormat="1" ht="13.5" customHeight="1">
      <c r="A202" s="11">
        <f>A201+1</f>
        <v>143</v>
      </c>
      <c r="B202" s="248" t="s">
        <v>664</v>
      </c>
      <c r="C202" s="249" t="s">
        <v>156</v>
      </c>
      <c r="D202" s="250">
        <v>2.714</v>
      </c>
      <c r="E202" s="290">
        <v>1374.45</v>
      </c>
      <c r="F202" s="237">
        <v>18.7</v>
      </c>
      <c r="G202" s="237">
        <v>29.7</v>
      </c>
      <c r="H202" s="237">
        <v>38.5</v>
      </c>
      <c r="I202" s="237">
        <v>24.2</v>
      </c>
      <c r="J202" s="237">
        <v>57.75</v>
      </c>
      <c r="K202" s="175">
        <v>1543.3000000000002</v>
      </c>
      <c r="L202" s="47" t="s">
        <v>795</v>
      </c>
    </row>
    <row r="203" spans="1:12" s="72" customFormat="1" ht="13.5" customHeight="1">
      <c r="A203" s="11">
        <f>A202+1</f>
        <v>144</v>
      </c>
      <c r="B203" s="248" t="s">
        <v>665</v>
      </c>
      <c r="C203" s="249" t="s">
        <v>157</v>
      </c>
      <c r="D203" s="250">
        <v>12.626</v>
      </c>
      <c r="E203" s="290">
        <v>1004.3</v>
      </c>
      <c r="F203" s="237">
        <v>13.2</v>
      </c>
      <c r="G203" s="237">
        <v>19.8</v>
      </c>
      <c r="H203" s="237">
        <v>26.4</v>
      </c>
      <c r="I203" s="237">
        <v>16.5</v>
      </c>
      <c r="J203" s="237">
        <v>40.95</v>
      </c>
      <c r="K203" s="175">
        <v>1121.15</v>
      </c>
      <c r="L203" s="47" t="s">
        <v>795</v>
      </c>
    </row>
    <row r="204" spans="1:12" s="72" customFormat="1" ht="13.5" customHeight="1">
      <c r="A204" s="50"/>
      <c r="B204" s="117" t="s">
        <v>257</v>
      </c>
      <c r="C204" s="291" t="s">
        <v>796</v>
      </c>
      <c r="D204" s="119">
        <v>0.641</v>
      </c>
      <c r="E204" s="417" t="s">
        <v>356</v>
      </c>
      <c r="F204" s="418"/>
      <c r="G204" s="418"/>
      <c r="H204" s="418"/>
      <c r="I204" s="418"/>
      <c r="J204" s="418"/>
      <c r="K204" s="419"/>
      <c r="L204" s="49" t="s">
        <v>973</v>
      </c>
    </row>
    <row r="205" spans="1:12" s="72" customFormat="1" ht="13.5" customHeight="1">
      <c r="A205" s="11">
        <f>A203+1</f>
        <v>145</v>
      </c>
      <c r="B205" s="248" t="s">
        <v>666</v>
      </c>
      <c r="C205" s="256" t="s">
        <v>158</v>
      </c>
      <c r="D205" s="250">
        <v>1.183</v>
      </c>
      <c r="E205" s="290">
        <v>1548.72</v>
      </c>
      <c r="F205" s="237">
        <v>19.8</v>
      </c>
      <c r="G205" s="237">
        <v>33</v>
      </c>
      <c r="H205" s="237">
        <v>39.6</v>
      </c>
      <c r="I205" s="237">
        <v>25.3</v>
      </c>
      <c r="J205" s="237">
        <v>67.2</v>
      </c>
      <c r="K205" s="175">
        <v>1733.62</v>
      </c>
      <c r="L205" s="47" t="s">
        <v>795</v>
      </c>
    </row>
    <row r="206" spans="1:12" s="72" customFormat="1" ht="13.5" customHeight="1">
      <c r="A206" s="11">
        <f>A205+1</f>
        <v>146</v>
      </c>
      <c r="B206" s="248" t="s">
        <v>667</v>
      </c>
      <c r="C206" s="249" t="s">
        <v>159</v>
      </c>
      <c r="D206" s="250">
        <v>16.13</v>
      </c>
      <c r="E206" s="290">
        <v>1468.8</v>
      </c>
      <c r="F206" s="237">
        <v>17.6</v>
      </c>
      <c r="G206" s="237">
        <v>30.8</v>
      </c>
      <c r="H206" s="237">
        <v>37.4</v>
      </c>
      <c r="I206" s="237">
        <v>24.2</v>
      </c>
      <c r="J206" s="237">
        <v>60.9</v>
      </c>
      <c r="K206" s="279">
        <v>1639.7</v>
      </c>
      <c r="L206" s="130" t="s">
        <v>795</v>
      </c>
    </row>
    <row r="207" spans="1:12" s="72" customFormat="1" ht="13.5" customHeight="1" thickBot="1">
      <c r="A207" s="13">
        <f>A206+1</f>
        <v>147</v>
      </c>
      <c r="B207" s="251" t="s">
        <v>668</v>
      </c>
      <c r="C207" s="252" t="s">
        <v>160</v>
      </c>
      <c r="D207" s="253">
        <v>0.41</v>
      </c>
      <c r="E207" s="435" t="s">
        <v>356</v>
      </c>
      <c r="F207" s="430"/>
      <c r="G207" s="430"/>
      <c r="H207" s="430"/>
      <c r="I207" s="430"/>
      <c r="J207" s="430"/>
      <c r="K207" s="436"/>
      <c r="L207" s="36"/>
    </row>
    <row r="208" spans="1:12" s="72" customFormat="1" ht="15" customHeight="1" thickBot="1" thickTop="1">
      <c r="A208" s="17"/>
      <c r="B208" s="292"/>
      <c r="C208" s="261" t="s">
        <v>48</v>
      </c>
      <c r="D208" s="293">
        <f>SUM(D200:D207)-D204</f>
        <v>60.501</v>
      </c>
      <c r="E208" s="294"/>
      <c r="F208" s="294"/>
      <c r="G208" s="294"/>
      <c r="H208" s="294"/>
      <c r="I208" s="294"/>
      <c r="J208" s="294"/>
      <c r="K208" s="294"/>
      <c r="L208" s="285"/>
    </row>
    <row r="209" spans="1:12" s="72" customFormat="1" ht="13.5" customHeight="1" thickTop="1">
      <c r="A209" s="10">
        <f>A207+1</f>
        <v>148</v>
      </c>
      <c r="B209" s="245" t="s">
        <v>669</v>
      </c>
      <c r="C209" s="246" t="s">
        <v>161</v>
      </c>
      <c r="D209" s="247">
        <v>11.734</v>
      </c>
      <c r="E209" s="114">
        <v>1736.7</v>
      </c>
      <c r="F209" s="115">
        <v>10.5</v>
      </c>
      <c r="G209" s="115">
        <v>31.5</v>
      </c>
      <c r="H209" s="115">
        <v>43.05</v>
      </c>
      <c r="I209" s="115">
        <v>45.15</v>
      </c>
      <c r="J209" s="115">
        <v>31.5</v>
      </c>
      <c r="K209" s="116">
        <v>1898.4</v>
      </c>
      <c r="L209" s="403" t="s">
        <v>795</v>
      </c>
    </row>
    <row r="210" spans="1:12" s="72" customFormat="1" ht="13.5" customHeight="1" thickBot="1">
      <c r="A210" s="13">
        <f>A209+1</f>
        <v>149</v>
      </c>
      <c r="B210" s="251" t="s">
        <v>670</v>
      </c>
      <c r="C210" s="252" t="s">
        <v>162</v>
      </c>
      <c r="D210" s="253">
        <v>6.301</v>
      </c>
      <c r="E210" s="295">
        <v>1612</v>
      </c>
      <c r="F210" s="296">
        <v>19</v>
      </c>
      <c r="G210" s="296">
        <v>22</v>
      </c>
      <c r="H210" s="296">
        <v>9</v>
      </c>
      <c r="I210" s="296">
        <v>15</v>
      </c>
      <c r="J210" s="296">
        <v>5.11</v>
      </c>
      <c r="K210" s="297">
        <v>1682</v>
      </c>
      <c r="L210" s="43" t="s">
        <v>895</v>
      </c>
    </row>
    <row r="211" spans="1:12" s="72" customFormat="1" ht="15" customHeight="1" thickBot="1" thickTop="1">
      <c r="A211" s="20"/>
      <c r="B211" s="298"/>
      <c r="C211" s="287" t="s">
        <v>49</v>
      </c>
      <c r="D211" s="299">
        <f>SUM(D209:D210)</f>
        <v>18.035</v>
      </c>
      <c r="E211" s="268"/>
      <c r="F211" s="268"/>
      <c r="G211" s="268"/>
      <c r="H211" s="268"/>
      <c r="I211" s="268"/>
      <c r="J211" s="268"/>
      <c r="K211" s="244"/>
      <c r="L211" s="48"/>
    </row>
    <row r="212" spans="1:12" s="72" customFormat="1" ht="13.5" customHeight="1" thickTop="1">
      <c r="A212" s="10">
        <f>A210+1</f>
        <v>150</v>
      </c>
      <c r="B212" s="111" t="s">
        <v>671</v>
      </c>
      <c r="C212" s="254" t="s">
        <v>163</v>
      </c>
      <c r="D212" s="113">
        <v>13.792</v>
      </c>
      <c r="E212" s="114">
        <v>2024.4</v>
      </c>
      <c r="F212" s="115">
        <v>10.5</v>
      </c>
      <c r="G212" s="115">
        <v>36.75</v>
      </c>
      <c r="H212" s="115">
        <v>35.7</v>
      </c>
      <c r="I212" s="115">
        <v>52.5</v>
      </c>
      <c r="J212" s="115">
        <v>157.5</v>
      </c>
      <c r="K212" s="116">
        <v>2317.35</v>
      </c>
      <c r="L212" s="6" t="s">
        <v>795</v>
      </c>
    </row>
    <row r="213" spans="1:12" s="72" customFormat="1" ht="13.5" customHeight="1">
      <c r="A213" s="11">
        <f>A212+1</f>
        <v>151</v>
      </c>
      <c r="B213" s="248" t="s">
        <v>672</v>
      </c>
      <c r="C213" s="249" t="s">
        <v>164</v>
      </c>
      <c r="D213" s="250">
        <v>0.331</v>
      </c>
      <c r="E213" s="420" t="s">
        <v>356</v>
      </c>
      <c r="F213" s="421"/>
      <c r="G213" s="421"/>
      <c r="H213" s="421"/>
      <c r="I213" s="421"/>
      <c r="J213" s="421"/>
      <c r="K213" s="422"/>
      <c r="L213" s="31"/>
    </row>
    <row r="214" spans="1:12" s="72" customFormat="1" ht="13.5" customHeight="1" thickBot="1">
      <c r="A214" s="13">
        <f>A213+1</f>
        <v>152</v>
      </c>
      <c r="B214" s="251" t="s">
        <v>673</v>
      </c>
      <c r="C214" s="252" t="s">
        <v>165</v>
      </c>
      <c r="D214" s="253">
        <v>11.025</v>
      </c>
      <c r="E214" s="295">
        <v>3656.1907275089184</v>
      </c>
      <c r="F214" s="296">
        <v>14.1464015234034</v>
      </c>
      <c r="G214" s="296">
        <v>63.07383443813734</v>
      </c>
      <c r="H214" s="296">
        <v>59.47630079278703</v>
      </c>
      <c r="I214" s="296">
        <v>58.790137456394966</v>
      </c>
      <c r="J214" s="296">
        <v>161.16952095104529</v>
      </c>
      <c r="K214" s="297">
        <v>4012.8469226706866</v>
      </c>
      <c r="L214" s="43" t="s">
        <v>896</v>
      </c>
    </row>
    <row r="215" spans="1:12" s="72" customFormat="1" ht="15" customHeight="1" thickBot="1" thickTop="1">
      <c r="A215" s="14"/>
      <c r="B215" s="166"/>
      <c r="C215" s="167" t="s">
        <v>50</v>
      </c>
      <c r="D215" s="147">
        <f>SUM(D212:D214)</f>
        <v>25.148</v>
      </c>
      <c r="E215" s="169"/>
      <c r="F215" s="169"/>
      <c r="G215" s="169"/>
      <c r="H215" s="169"/>
      <c r="I215" s="169"/>
      <c r="J215" s="169"/>
      <c r="K215" s="170"/>
      <c r="L215" s="37"/>
    </row>
    <row r="216" spans="1:12" s="72" customFormat="1" ht="13.5" customHeight="1" thickTop="1">
      <c r="A216" s="10">
        <f>A214+1</f>
        <v>153</v>
      </c>
      <c r="B216" s="245" t="s">
        <v>675</v>
      </c>
      <c r="C216" s="472" t="s">
        <v>166</v>
      </c>
      <c r="D216" s="247">
        <v>4.101</v>
      </c>
      <c r="E216" s="114">
        <v>8109</v>
      </c>
      <c r="F216" s="115">
        <v>158</v>
      </c>
      <c r="G216" s="115">
        <v>141</v>
      </c>
      <c r="H216" s="115">
        <v>77</v>
      </c>
      <c r="I216" s="115">
        <v>152</v>
      </c>
      <c r="J216" s="115">
        <v>229.53</v>
      </c>
      <c r="K216" s="116">
        <v>8866</v>
      </c>
      <c r="L216" s="41" t="s">
        <v>897</v>
      </c>
    </row>
    <row r="217" spans="1:12" s="72" customFormat="1" ht="13.5" customHeight="1">
      <c r="A217" s="11">
        <f>A216+1</f>
        <v>154</v>
      </c>
      <c r="B217" s="248" t="s">
        <v>676</v>
      </c>
      <c r="C217" s="300" t="s">
        <v>167</v>
      </c>
      <c r="D217" s="250">
        <v>14.158</v>
      </c>
      <c r="E217" s="134">
        <v>5456.94</v>
      </c>
      <c r="F217" s="140">
        <v>52.5</v>
      </c>
      <c r="G217" s="140">
        <v>120.75</v>
      </c>
      <c r="H217" s="140">
        <v>105</v>
      </c>
      <c r="I217" s="140">
        <v>124.95</v>
      </c>
      <c r="J217" s="140">
        <v>208</v>
      </c>
      <c r="K217" s="135">
        <v>6068.139999999999</v>
      </c>
      <c r="L217" s="47" t="s">
        <v>795</v>
      </c>
    </row>
    <row r="218" spans="1:12" s="72" customFormat="1" ht="13.5" customHeight="1">
      <c r="A218" s="11">
        <f>A217+1</f>
        <v>155</v>
      </c>
      <c r="B218" s="248" t="s">
        <v>677</v>
      </c>
      <c r="C218" s="300" t="s">
        <v>168</v>
      </c>
      <c r="D218" s="250">
        <v>1.296</v>
      </c>
      <c r="E218" s="420" t="s">
        <v>356</v>
      </c>
      <c r="F218" s="421"/>
      <c r="G218" s="421"/>
      <c r="H218" s="421"/>
      <c r="I218" s="421"/>
      <c r="J218" s="421"/>
      <c r="K218" s="422"/>
      <c r="L218" s="31"/>
    </row>
    <row r="219" spans="1:12" s="72" customFormat="1" ht="13.5" customHeight="1">
      <c r="A219" s="11">
        <f>A218+1</f>
        <v>156</v>
      </c>
      <c r="B219" s="248" t="s">
        <v>678</v>
      </c>
      <c r="C219" s="300" t="s">
        <v>169</v>
      </c>
      <c r="D219" s="250">
        <v>0.275</v>
      </c>
      <c r="E219" s="408" t="s">
        <v>356</v>
      </c>
      <c r="F219" s="409"/>
      <c r="G219" s="409"/>
      <c r="H219" s="409"/>
      <c r="I219" s="409"/>
      <c r="J219" s="409"/>
      <c r="K219" s="410"/>
      <c r="L219" s="47"/>
    </row>
    <row r="220" spans="1:12" s="72" customFormat="1" ht="13.5" customHeight="1" thickBot="1">
      <c r="A220" s="13">
        <f>A219+1</f>
        <v>157</v>
      </c>
      <c r="B220" s="251" t="s">
        <v>679</v>
      </c>
      <c r="C220" s="473" t="s">
        <v>170</v>
      </c>
      <c r="D220" s="253">
        <v>12.961</v>
      </c>
      <c r="E220" s="295">
        <v>3635.9</v>
      </c>
      <c r="F220" s="296">
        <v>42</v>
      </c>
      <c r="G220" s="296">
        <v>91.35</v>
      </c>
      <c r="H220" s="296">
        <v>78.75</v>
      </c>
      <c r="I220" s="296">
        <v>143.85</v>
      </c>
      <c r="J220" s="296">
        <v>579.74</v>
      </c>
      <c r="K220" s="297">
        <v>4571.59</v>
      </c>
      <c r="L220" s="5" t="s">
        <v>795</v>
      </c>
    </row>
    <row r="221" spans="1:12" s="72" customFormat="1" ht="15" customHeight="1" thickBot="1" thickTop="1">
      <c r="A221" s="17"/>
      <c r="B221" s="471"/>
      <c r="C221" s="261" t="s">
        <v>51</v>
      </c>
      <c r="D221" s="262">
        <f>SUM(D216:D220)</f>
        <v>32.791</v>
      </c>
      <c r="E221" s="263"/>
      <c r="F221" s="263"/>
      <c r="G221" s="263"/>
      <c r="H221" s="263"/>
      <c r="I221" s="263"/>
      <c r="J221" s="263"/>
      <c r="K221" s="264"/>
      <c r="L221" s="7"/>
    </row>
    <row r="222" spans="1:12" s="72" customFormat="1" ht="13.5" customHeight="1" thickTop="1">
      <c r="A222" s="10">
        <f>A220+1</f>
        <v>158</v>
      </c>
      <c r="B222" s="245" t="s">
        <v>680</v>
      </c>
      <c r="C222" s="301" t="s">
        <v>171</v>
      </c>
      <c r="D222" s="247">
        <v>7.214</v>
      </c>
      <c r="E222" s="114">
        <v>6070.82</v>
      </c>
      <c r="F222" s="115">
        <v>112.35</v>
      </c>
      <c r="G222" s="115">
        <v>114.45</v>
      </c>
      <c r="H222" s="115">
        <v>52.5</v>
      </c>
      <c r="I222" s="115">
        <v>45.15</v>
      </c>
      <c r="J222" s="115">
        <v>24.24</v>
      </c>
      <c r="K222" s="116">
        <v>6419.509999999999</v>
      </c>
      <c r="L222" s="6" t="s">
        <v>795</v>
      </c>
    </row>
    <row r="223" spans="1:12" s="72" customFormat="1" ht="13.5" customHeight="1">
      <c r="A223" s="11">
        <f aca="true" t="shared" si="2" ref="A223:A241">A222+1</f>
        <v>159</v>
      </c>
      <c r="B223" s="248" t="s">
        <v>681</v>
      </c>
      <c r="C223" s="300" t="s">
        <v>172</v>
      </c>
      <c r="D223" s="250">
        <v>1.766</v>
      </c>
      <c r="E223" s="134">
        <v>4237.646575342466</v>
      </c>
      <c r="F223" s="140">
        <v>67.46575342465754</v>
      </c>
      <c r="G223" s="140">
        <v>45.18356164383562</v>
      </c>
      <c r="H223" s="140">
        <v>22.835616438356166</v>
      </c>
      <c r="I223" s="140">
        <v>26.145205479452056</v>
      </c>
      <c r="J223" s="140">
        <v>10.495890410958905</v>
      </c>
      <c r="K223" s="135">
        <v>4409.772602739726</v>
      </c>
      <c r="L223" s="40" t="s">
        <v>898</v>
      </c>
    </row>
    <row r="224" spans="1:12" s="72" customFormat="1" ht="13.5" customHeight="1">
      <c r="A224" s="11">
        <f t="shared" si="2"/>
        <v>160</v>
      </c>
      <c r="B224" s="248" t="s">
        <v>682</v>
      </c>
      <c r="C224" s="300" t="s">
        <v>173</v>
      </c>
      <c r="D224" s="250">
        <v>14.902</v>
      </c>
      <c r="E224" s="134">
        <v>1724.22</v>
      </c>
      <c r="F224" s="140">
        <v>26.25</v>
      </c>
      <c r="G224" s="140">
        <v>21</v>
      </c>
      <c r="H224" s="140">
        <v>12.6</v>
      </c>
      <c r="I224" s="140">
        <v>15.75</v>
      </c>
      <c r="J224" s="140">
        <v>10.1</v>
      </c>
      <c r="K224" s="135">
        <v>1809.9199999999998</v>
      </c>
      <c r="L224" s="130" t="s">
        <v>795</v>
      </c>
    </row>
    <row r="225" spans="1:12" s="72" customFormat="1" ht="13.5" customHeight="1">
      <c r="A225" s="11">
        <f t="shared" si="2"/>
        <v>161</v>
      </c>
      <c r="B225" s="248" t="s">
        <v>683</v>
      </c>
      <c r="C225" s="300" t="s">
        <v>174</v>
      </c>
      <c r="D225" s="250">
        <v>3.237</v>
      </c>
      <c r="E225" s="134">
        <v>936.36</v>
      </c>
      <c r="F225" s="140">
        <v>17.85</v>
      </c>
      <c r="G225" s="140">
        <v>13.65</v>
      </c>
      <c r="H225" s="140">
        <v>12.6</v>
      </c>
      <c r="I225" s="140">
        <v>11.55</v>
      </c>
      <c r="J225" s="140">
        <v>4.04</v>
      </c>
      <c r="K225" s="135">
        <v>996.05</v>
      </c>
      <c r="L225" s="47" t="s">
        <v>795</v>
      </c>
    </row>
    <row r="226" spans="1:12" s="72" customFormat="1" ht="13.5" customHeight="1">
      <c r="A226" s="11">
        <f t="shared" si="2"/>
        <v>162</v>
      </c>
      <c r="B226" s="248" t="s">
        <v>684</v>
      </c>
      <c r="C226" s="300" t="s">
        <v>175</v>
      </c>
      <c r="D226" s="250">
        <v>5.195</v>
      </c>
      <c r="E226" s="134">
        <v>1474</v>
      </c>
      <c r="F226" s="140">
        <v>38.5</v>
      </c>
      <c r="G226" s="140">
        <v>24.2</v>
      </c>
      <c r="H226" s="140">
        <v>15.4</v>
      </c>
      <c r="I226" s="140">
        <v>19.8</v>
      </c>
      <c r="J226" s="140">
        <v>4.4</v>
      </c>
      <c r="K226" s="135">
        <v>1576.3000000000002</v>
      </c>
      <c r="L226" s="47" t="s">
        <v>795</v>
      </c>
    </row>
    <row r="227" spans="1:12" s="72" customFormat="1" ht="13.5" customHeight="1">
      <c r="A227" s="11">
        <f t="shared" si="2"/>
        <v>163</v>
      </c>
      <c r="B227" s="248" t="s">
        <v>685</v>
      </c>
      <c r="C227" s="300" t="s">
        <v>176</v>
      </c>
      <c r="D227" s="250">
        <v>0.327</v>
      </c>
      <c r="E227" s="134">
        <v>1369.2</v>
      </c>
      <c r="F227" s="140">
        <v>30.8</v>
      </c>
      <c r="G227" s="140">
        <v>25.3</v>
      </c>
      <c r="H227" s="140">
        <v>19.8</v>
      </c>
      <c r="I227" s="140">
        <v>14.3</v>
      </c>
      <c r="J227" s="140">
        <v>4.4</v>
      </c>
      <c r="K227" s="135">
        <v>1463.8</v>
      </c>
      <c r="L227" s="47" t="s">
        <v>795</v>
      </c>
    </row>
    <row r="228" spans="1:12" s="72" customFormat="1" ht="13.5" customHeight="1">
      <c r="A228" s="11">
        <f t="shared" si="2"/>
        <v>164</v>
      </c>
      <c r="B228" s="248" t="s">
        <v>686</v>
      </c>
      <c r="C228" s="300" t="s">
        <v>177</v>
      </c>
      <c r="D228" s="250">
        <v>16.101</v>
      </c>
      <c r="E228" s="134">
        <v>3498</v>
      </c>
      <c r="F228" s="140">
        <v>42</v>
      </c>
      <c r="G228" s="140">
        <v>34</v>
      </c>
      <c r="H228" s="140">
        <v>20</v>
      </c>
      <c r="I228" s="140">
        <v>38</v>
      </c>
      <c r="J228" s="140">
        <v>9.42</v>
      </c>
      <c r="K228" s="135">
        <v>3642</v>
      </c>
      <c r="L228" s="40" t="s">
        <v>899</v>
      </c>
    </row>
    <row r="229" spans="1:12" s="72" customFormat="1" ht="13.5" customHeight="1">
      <c r="A229" s="11">
        <f t="shared" si="2"/>
        <v>165</v>
      </c>
      <c r="B229" s="248" t="s">
        <v>687</v>
      </c>
      <c r="C229" s="300" t="s">
        <v>178</v>
      </c>
      <c r="D229" s="250">
        <v>2.947</v>
      </c>
      <c r="E229" s="420" t="s">
        <v>356</v>
      </c>
      <c r="F229" s="421"/>
      <c r="G229" s="421"/>
      <c r="H229" s="421"/>
      <c r="I229" s="421"/>
      <c r="J229" s="421"/>
      <c r="K229" s="422"/>
      <c r="L229" s="31"/>
    </row>
    <row r="230" spans="1:12" s="72" customFormat="1" ht="13.5" customHeight="1">
      <c r="A230" s="11">
        <f t="shared" si="2"/>
        <v>166</v>
      </c>
      <c r="B230" s="248" t="s">
        <v>688</v>
      </c>
      <c r="C230" s="300" t="s">
        <v>531</v>
      </c>
      <c r="D230" s="250">
        <v>22.512</v>
      </c>
      <c r="E230" s="134">
        <v>3084.9</v>
      </c>
      <c r="F230" s="140">
        <v>31.9</v>
      </c>
      <c r="G230" s="140">
        <v>68.2</v>
      </c>
      <c r="H230" s="140">
        <v>55</v>
      </c>
      <c r="I230" s="140">
        <v>45.1</v>
      </c>
      <c r="J230" s="140">
        <v>63</v>
      </c>
      <c r="K230" s="135">
        <v>3348.1</v>
      </c>
      <c r="L230" s="47" t="s">
        <v>795</v>
      </c>
    </row>
    <row r="231" spans="1:12" s="72" customFormat="1" ht="13.5" customHeight="1">
      <c r="A231" s="11">
        <f t="shared" si="2"/>
        <v>167</v>
      </c>
      <c r="B231" s="248" t="s">
        <v>689</v>
      </c>
      <c r="C231" s="300" t="s">
        <v>532</v>
      </c>
      <c r="D231" s="250">
        <v>1.45</v>
      </c>
      <c r="E231" s="134">
        <v>7770</v>
      </c>
      <c r="F231" s="140">
        <v>42.9</v>
      </c>
      <c r="G231" s="140">
        <v>75.9</v>
      </c>
      <c r="H231" s="140">
        <v>58.3</v>
      </c>
      <c r="I231" s="140">
        <v>68.2</v>
      </c>
      <c r="J231" s="140">
        <v>169.05</v>
      </c>
      <c r="K231" s="135">
        <v>8184.349999999999</v>
      </c>
      <c r="L231" s="47" t="s">
        <v>795</v>
      </c>
    </row>
    <row r="232" spans="1:12" s="72" customFormat="1" ht="13.5" customHeight="1">
      <c r="A232" s="11">
        <f t="shared" si="2"/>
        <v>168</v>
      </c>
      <c r="B232" s="255" t="s">
        <v>690</v>
      </c>
      <c r="C232" s="302" t="s">
        <v>179</v>
      </c>
      <c r="D232" s="257">
        <v>5.062</v>
      </c>
      <c r="E232" s="134">
        <v>5919</v>
      </c>
      <c r="F232" s="140">
        <v>71</v>
      </c>
      <c r="G232" s="140">
        <v>92</v>
      </c>
      <c r="H232" s="140">
        <v>98</v>
      </c>
      <c r="I232" s="140">
        <v>57</v>
      </c>
      <c r="J232" s="140">
        <v>123.98</v>
      </c>
      <c r="K232" s="135">
        <v>6361</v>
      </c>
      <c r="L232" s="40" t="s">
        <v>993</v>
      </c>
    </row>
    <row r="233" spans="1:12" s="72" customFormat="1" ht="13.5" customHeight="1">
      <c r="A233" s="11">
        <f t="shared" si="2"/>
        <v>169</v>
      </c>
      <c r="B233" s="248" t="s">
        <v>691</v>
      </c>
      <c r="C233" s="300" t="s">
        <v>180</v>
      </c>
      <c r="D233" s="250">
        <v>7.14</v>
      </c>
      <c r="E233" s="134">
        <v>4105.92</v>
      </c>
      <c r="F233" s="140">
        <v>44</v>
      </c>
      <c r="G233" s="140">
        <v>96.8</v>
      </c>
      <c r="H233" s="140">
        <v>99.75</v>
      </c>
      <c r="I233" s="140">
        <v>60.5</v>
      </c>
      <c r="J233" s="140">
        <v>97.65</v>
      </c>
      <c r="K233" s="135">
        <v>4504.62</v>
      </c>
      <c r="L233" s="130" t="s">
        <v>795</v>
      </c>
    </row>
    <row r="234" spans="1:12" s="72" customFormat="1" ht="13.5" customHeight="1">
      <c r="A234" s="11">
        <f t="shared" si="2"/>
        <v>170</v>
      </c>
      <c r="B234" s="248" t="s">
        <v>692</v>
      </c>
      <c r="C234" s="300" t="s">
        <v>181</v>
      </c>
      <c r="D234" s="250">
        <v>0.418</v>
      </c>
      <c r="E234" s="420" t="s">
        <v>356</v>
      </c>
      <c r="F234" s="421"/>
      <c r="G234" s="421"/>
      <c r="H234" s="421"/>
      <c r="I234" s="421"/>
      <c r="J234" s="421"/>
      <c r="K234" s="422"/>
      <c r="L234" s="31"/>
    </row>
    <row r="235" spans="1:12" s="72" customFormat="1" ht="13.5" customHeight="1">
      <c r="A235" s="11">
        <f t="shared" si="2"/>
        <v>171</v>
      </c>
      <c r="B235" s="255" t="s">
        <v>693</v>
      </c>
      <c r="C235" s="302" t="s">
        <v>182</v>
      </c>
      <c r="D235" s="257">
        <v>0.468</v>
      </c>
      <c r="E235" s="420" t="s">
        <v>356</v>
      </c>
      <c r="F235" s="421"/>
      <c r="G235" s="421"/>
      <c r="H235" s="421"/>
      <c r="I235" s="421"/>
      <c r="J235" s="421"/>
      <c r="K235" s="422"/>
      <c r="L235" s="31"/>
    </row>
    <row r="236" spans="1:12" s="72" customFormat="1" ht="13.5" customHeight="1">
      <c r="A236" s="11">
        <f t="shared" si="2"/>
        <v>172</v>
      </c>
      <c r="B236" s="255" t="s">
        <v>694</v>
      </c>
      <c r="C236" s="302" t="s">
        <v>183</v>
      </c>
      <c r="D236" s="257">
        <v>11.183</v>
      </c>
      <c r="E236" s="134">
        <v>2105</v>
      </c>
      <c r="F236" s="140">
        <v>10</v>
      </c>
      <c r="G236" s="140">
        <v>52</v>
      </c>
      <c r="H236" s="140">
        <v>27</v>
      </c>
      <c r="I236" s="140">
        <v>101</v>
      </c>
      <c r="J236" s="140">
        <v>54.07</v>
      </c>
      <c r="K236" s="135">
        <v>2349</v>
      </c>
      <c r="L236" s="40" t="s">
        <v>900</v>
      </c>
    </row>
    <row r="237" spans="1:12" s="72" customFormat="1" ht="13.5" customHeight="1">
      <c r="A237" s="11">
        <f t="shared" si="2"/>
        <v>173</v>
      </c>
      <c r="B237" s="248" t="s">
        <v>695</v>
      </c>
      <c r="C237" s="300" t="s">
        <v>184</v>
      </c>
      <c r="D237" s="250">
        <v>0.187</v>
      </c>
      <c r="E237" s="420" t="s">
        <v>356</v>
      </c>
      <c r="F237" s="421"/>
      <c r="G237" s="421"/>
      <c r="H237" s="421"/>
      <c r="I237" s="421"/>
      <c r="J237" s="421"/>
      <c r="K237" s="422"/>
      <c r="L237" s="31"/>
    </row>
    <row r="238" spans="1:12" s="72" customFormat="1" ht="13.5" customHeight="1">
      <c r="A238" s="11">
        <f t="shared" si="2"/>
        <v>174</v>
      </c>
      <c r="B238" s="255" t="s">
        <v>696</v>
      </c>
      <c r="C238" s="302" t="s">
        <v>185</v>
      </c>
      <c r="D238" s="257">
        <v>14.801</v>
      </c>
      <c r="E238" s="134">
        <v>840.48</v>
      </c>
      <c r="F238" s="140">
        <v>7.35</v>
      </c>
      <c r="G238" s="140">
        <v>32.55</v>
      </c>
      <c r="H238" s="140">
        <v>16.8</v>
      </c>
      <c r="I238" s="140">
        <v>38.11</v>
      </c>
      <c r="J238" s="140">
        <v>23.46</v>
      </c>
      <c r="K238" s="135">
        <v>958.75</v>
      </c>
      <c r="L238" s="47" t="s">
        <v>795</v>
      </c>
    </row>
    <row r="239" spans="1:12" s="72" customFormat="1" ht="13.5" customHeight="1">
      <c r="A239" s="11">
        <f t="shared" si="2"/>
        <v>175</v>
      </c>
      <c r="B239" s="255" t="s">
        <v>697</v>
      </c>
      <c r="C239" s="302" t="s">
        <v>533</v>
      </c>
      <c r="D239" s="257">
        <v>9.193</v>
      </c>
      <c r="E239" s="134">
        <v>1659</v>
      </c>
      <c r="F239" s="140">
        <v>15.75</v>
      </c>
      <c r="G239" s="140">
        <v>37.8</v>
      </c>
      <c r="H239" s="140">
        <v>39.9</v>
      </c>
      <c r="I239" s="140">
        <v>42</v>
      </c>
      <c r="J239" s="140">
        <v>31.5</v>
      </c>
      <c r="K239" s="135">
        <v>1825.95</v>
      </c>
      <c r="L239" s="130" t="s">
        <v>795</v>
      </c>
    </row>
    <row r="240" spans="1:12" s="72" customFormat="1" ht="13.5" customHeight="1">
      <c r="A240" s="11">
        <f t="shared" si="2"/>
        <v>176</v>
      </c>
      <c r="B240" s="248" t="s">
        <v>698</v>
      </c>
      <c r="C240" s="300" t="s">
        <v>534</v>
      </c>
      <c r="D240" s="250">
        <v>0.207</v>
      </c>
      <c r="E240" s="420" t="s">
        <v>356</v>
      </c>
      <c r="F240" s="421"/>
      <c r="G240" s="421"/>
      <c r="H240" s="421"/>
      <c r="I240" s="421"/>
      <c r="J240" s="421"/>
      <c r="K240" s="422"/>
      <c r="L240" s="31"/>
    </row>
    <row r="241" spans="1:12" s="72" customFormat="1" ht="13.5" customHeight="1" thickBot="1">
      <c r="A241" s="16">
        <f t="shared" si="2"/>
        <v>177</v>
      </c>
      <c r="B241" s="251" t="s">
        <v>699</v>
      </c>
      <c r="C241" s="303" t="s">
        <v>535</v>
      </c>
      <c r="D241" s="253">
        <v>0.766</v>
      </c>
      <c r="E241" s="429" t="s">
        <v>356</v>
      </c>
      <c r="F241" s="430"/>
      <c r="G241" s="430"/>
      <c r="H241" s="430"/>
      <c r="I241" s="430"/>
      <c r="J241" s="430"/>
      <c r="K241" s="431"/>
      <c r="L241" s="36"/>
    </row>
    <row r="242" spans="1:12" s="72" customFormat="1" ht="15" customHeight="1" thickBot="1" thickTop="1">
      <c r="A242" s="17"/>
      <c r="B242" s="166"/>
      <c r="C242" s="167" t="s">
        <v>52</v>
      </c>
      <c r="D242" s="147">
        <f>SUM(D222:D241)</f>
        <v>125.076</v>
      </c>
      <c r="E242" s="169"/>
      <c r="F242" s="169"/>
      <c r="G242" s="169"/>
      <c r="H242" s="169"/>
      <c r="I242" s="169"/>
      <c r="J242" s="169"/>
      <c r="K242" s="170"/>
      <c r="L242" s="37"/>
    </row>
    <row r="243" spans="1:12" s="67" customFormat="1" ht="13.5" customHeight="1" thickTop="1">
      <c r="A243" s="53"/>
      <c r="B243" s="304" t="s">
        <v>256</v>
      </c>
      <c r="C243" s="305" t="s">
        <v>792</v>
      </c>
      <c r="D243" s="306">
        <v>0.978</v>
      </c>
      <c r="E243" s="432" t="s">
        <v>356</v>
      </c>
      <c r="F243" s="433"/>
      <c r="G243" s="433"/>
      <c r="H243" s="433"/>
      <c r="I243" s="433"/>
      <c r="J243" s="433"/>
      <c r="K243" s="434"/>
      <c r="L243" s="52" t="s">
        <v>974</v>
      </c>
    </row>
    <row r="244" spans="1:12" s="67" customFormat="1" ht="13.5" customHeight="1" thickBot="1">
      <c r="A244" s="13">
        <f>A241+1</f>
        <v>178</v>
      </c>
      <c r="B244" s="209" t="s">
        <v>700</v>
      </c>
      <c r="C244" s="307" t="s">
        <v>429</v>
      </c>
      <c r="D244" s="211">
        <v>20.653</v>
      </c>
      <c r="E244" s="295">
        <v>2284.7</v>
      </c>
      <c r="F244" s="296">
        <v>188.1</v>
      </c>
      <c r="G244" s="296">
        <v>35.2</v>
      </c>
      <c r="H244" s="296">
        <v>20.9</v>
      </c>
      <c r="I244" s="296">
        <v>46.2</v>
      </c>
      <c r="J244" s="296">
        <v>107.1</v>
      </c>
      <c r="K244" s="297">
        <v>2682.1999999999994</v>
      </c>
      <c r="L244" s="5" t="s">
        <v>795</v>
      </c>
    </row>
    <row r="245" spans="1:12" s="72" customFormat="1" ht="15" customHeight="1" thickBot="1" thickTop="1">
      <c r="A245" s="14"/>
      <c r="B245" s="166"/>
      <c r="C245" s="167" t="s">
        <v>53</v>
      </c>
      <c r="D245" s="147">
        <f>SUM(D243:D244)-D243</f>
        <v>20.653</v>
      </c>
      <c r="E245" s="169"/>
      <c r="F245" s="169"/>
      <c r="G245" s="169"/>
      <c r="H245" s="169"/>
      <c r="I245" s="169"/>
      <c r="J245" s="169"/>
      <c r="K245" s="170"/>
      <c r="L245" s="37"/>
    </row>
    <row r="246" spans="1:12" s="72" customFormat="1" ht="13.5" customHeight="1" thickTop="1">
      <c r="A246" s="10">
        <f>A244+1</f>
        <v>179</v>
      </c>
      <c r="B246" s="111" t="s">
        <v>701</v>
      </c>
      <c r="C246" s="246" t="s">
        <v>1005</v>
      </c>
      <c r="D246" s="247">
        <v>3.201</v>
      </c>
      <c r="E246" s="114">
        <v>12691.400000000001</v>
      </c>
      <c r="F246" s="115">
        <v>176.4</v>
      </c>
      <c r="G246" s="115">
        <v>170.10000000000002</v>
      </c>
      <c r="H246" s="115">
        <v>100.80000000000001</v>
      </c>
      <c r="I246" s="115">
        <v>86.1</v>
      </c>
      <c r="J246" s="115">
        <v>102.56400000000002</v>
      </c>
      <c r="K246" s="116">
        <v>13327.364000000001</v>
      </c>
      <c r="L246" s="403" t="s">
        <v>795</v>
      </c>
    </row>
    <row r="247" spans="1:12" s="72" customFormat="1" ht="13.5" customHeight="1">
      <c r="A247" s="11">
        <f aca="true" t="shared" si="3" ref="A247:A252">A246+1</f>
        <v>180</v>
      </c>
      <c r="B247" s="248" t="s">
        <v>702</v>
      </c>
      <c r="C247" s="249" t="s">
        <v>430</v>
      </c>
      <c r="D247" s="250">
        <v>6.238</v>
      </c>
      <c r="E247" s="134">
        <v>5518</v>
      </c>
      <c r="F247" s="140">
        <v>126</v>
      </c>
      <c r="G247" s="140">
        <v>81</v>
      </c>
      <c r="H247" s="140">
        <v>48</v>
      </c>
      <c r="I247" s="140">
        <v>41</v>
      </c>
      <c r="J247" s="140">
        <v>48.84</v>
      </c>
      <c r="K247" s="135">
        <v>5864</v>
      </c>
      <c r="L247" s="40" t="s">
        <v>901</v>
      </c>
    </row>
    <row r="248" spans="1:12" s="72" customFormat="1" ht="13.5" customHeight="1">
      <c r="A248" s="11">
        <f t="shared" si="3"/>
        <v>181</v>
      </c>
      <c r="B248" s="248" t="s">
        <v>703</v>
      </c>
      <c r="C248" s="249" t="s">
        <v>431</v>
      </c>
      <c r="D248" s="250">
        <v>12.831</v>
      </c>
      <c r="E248" s="134">
        <v>5211.15</v>
      </c>
      <c r="F248" s="140">
        <v>97.65</v>
      </c>
      <c r="G248" s="140">
        <v>81.9</v>
      </c>
      <c r="H248" s="140">
        <v>49.35</v>
      </c>
      <c r="I248" s="140">
        <v>34.65</v>
      </c>
      <c r="J248" s="140">
        <v>50.4</v>
      </c>
      <c r="K248" s="135">
        <v>5525.0999999999985</v>
      </c>
      <c r="L248" s="474" t="s">
        <v>795</v>
      </c>
    </row>
    <row r="249" spans="1:12" s="72" customFormat="1" ht="13.5" customHeight="1">
      <c r="A249" s="11">
        <f t="shared" si="3"/>
        <v>182</v>
      </c>
      <c r="B249" s="248" t="s">
        <v>704</v>
      </c>
      <c r="C249" s="249" t="s">
        <v>432</v>
      </c>
      <c r="D249" s="250">
        <v>0.171</v>
      </c>
      <c r="E249" s="134">
        <v>2564</v>
      </c>
      <c r="F249" s="140">
        <v>118</v>
      </c>
      <c r="G249" s="140">
        <v>51</v>
      </c>
      <c r="H249" s="140">
        <v>37</v>
      </c>
      <c r="I249" s="140">
        <v>31</v>
      </c>
      <c r="J249" s="140">
        <v>47.49</v>
      </c>
      <c r="K249" s="135">
        <v>2848</v>
      </c>
      <c r="L249" s="40" t="s">
        <v>1006</v>
      </c>
    </row>
    <row r="250" spans="1:12" s="72" customFormat="1" ht="13.5" customHeight="1">
      <c r="A250" s="11">
        <f t="shared" si="3"/>
        <v>183</v>
      </c>
      <c r="B250" s="248" t="s">
        <v>705</v>
      </c>
      <c r="C250" s="249" t="s">
        <v>433</v>
      </c>
      <c r="D250" s="250">
        <v>2.367</v>
      </c>
      <c r="E250" s="134">
        <v>2587.96</v>
      </c>
      <c r="F250" s="140">
        <v>105.84</v>
      </c>
      <c r="G250" s="140">
        <v>48.02</v>
      </c>
      <c r="H250" s="140">
        <v>41.16</v>
      </c>
      <c r="I250" s="140">
        <v>30.38</v>
      </c>
      <c r="J250" s="140">
        <v>50.96</v>
      </c>
      <c r="K250" s="135">
        <v>2864.32</v>
      </c>
      <c r="L250" s="474" t="s">
        <v>795</v>
      </c>
    </row>
    <row r="251" spans="1:12" s="72" customFormat="1" ht="13.5" customHeight="1">
      <c r="A251" s="11">
        <f t="shared" si="3"/>
        <v>184</v>
      </c>
      <c r="B251" s="248" t="s">
        <v>706</v>
      </c>
      <c r="C251" s="249" t="s">
        <v>434</v>
      </c>
      <c r="D251" s="250">
        <v>6.012</v>
      </c>
      <c r="E251" s="134">
        <v>1605</v>
      </c>
      <c r="F251" s="140">
        <v>59</v>
      </c>
      <c r="G251" s="140">
        <v>38</v>
      </c>
      <c r="H251" s="140">
        <v>40</v>
      </c>
      <c r="I251" s="140">
        <v>30</v>
      </c>
      <c r="J251" s="140">
        <v>35.81</v>
      </c>
      <c r="K251" s="135">
        <v>1808</v>
      </c>
      <c r="L251" s="40" t="s">
        <v>902</v>
      </c>
    </row>
    <row r="252" spans="1:12" s="72" customFormat="1" ht="15.75" customHeight="1" thickBot="1">
      <c r="A252" s="13">
        <f t="shared" si="3"/>
        <v>185</v>
      </c>
      <c r="B252" s="251" t="s">
        <v>1007</v>
      </c>
      <c r="C252" s="252" t="s">
        <v>855</v>
      </c>
      <c r="D252" s="253">
        <v>4.731</v>
      </c>
      <c r="E252" s="227">
        <v>5567.1</v>
      </c>
      <c r="F252" s="228">
        <v>132.3</v>
      </c>
      <c r="G252" s="228">
        <v>92.4</v>
      </c>
      <c r="H252" s="228">
        <v>56.7</v>
      </c>
      <c r="I252" s="228">
        <v>42</v>
      </c>
      <c r="J252" s="228">
        <v>98</v>
      </c>
      <c r="K252" s="229">
        <v>5988.5</v>
      </c>
      <c r="L252" s="475" t="s">
        <v>795</v>
      </c>
    </row>
    <row r="253" spans="1:12" s="72" customFormat="1" ht="13.5" customHeight="1" thickBot="1" thickTop="1">
      <c r="A253" s="14"/>
      <c r="B253" s="166"/>
      <c r="C253" s="167" t="s">
        <v>54</v>
      </c>
      <c r="D253" s="147">
        <f>SUM(D246:D252)</f>
        <v>35.551</v>
      </c>
      <c r="E253" s="169"/>
      <c r="F253" s="169"/>
      <c r="G253" s="169"/>
      <c r="H253" s="169"/>
      <c r="I253" s="169"/>
      <c r="J253" s="169"/>
      <c r="K253" s="170"/>
      <c r="L253" s="37"/>
    </row>
    <row r="254" spans="1:12" s="72" customFormat="1" ht="13.5" customHeight="1" thickTop="1">
      <c r="A254" s="11">
        <f>A252+1</f>
        <v>186</v>
      </c>
      <c r="B254" s="245" t="s">
        <v>707</v>
      </c>
      <c r="C254" s="112" t="s">
        <v>435</v>
      </c>
      <c r="D254" s="247">
        <v>1.512</v>
      </c>
      <c r="E254" s="461" t="s">
        <v>356</v>
      </c>
      <c r="F254" s="462"/>
      <c r="G254" s="462"/>
      <c r="H254" s="462"/>
      <c r="I254" s="462"/>
      <c r="J254" s="462"/>
      <c r="K254" s="463"/>
      <c r="L254" s="38"/>
    </row>
    <row r="255" spans="1:12" s="72" customFormat="1" ht="13.5" customHeight="1">
      <c r="A255" s="11">
        <f>A254+1</f>
        <v>187</v>
      </c>
      <c r="B255" s="255" t="s">
        <v>708</v>
      </c>
      <c r="C255" s="308" t="s">
        <v>436</v>
      </c>
      <c r="D255" s="257">
        <v>21.029</v>
      </c>
      <c r="E255" s="290">
        <v>833.27</v>
      </c>
      <c r="F255" s="237">
        <v>6.3</v>
      </c>
      <c r="G255" s="237">
        <v>15.75</v>
      </c>
      <c r="H255" s="237">
        <v>12.6</v>
      </c>
      <c r="I255" s="237">
        <v>7.35</v>
      </c>
      <c r="J255" s="237">
        <v>10.5</v>
      </c>
      <c r="K255" s="279">
        <v>885.77</v>
      </c>
      <c r="L255" s="47" t="s">
        <v>795</v>
      </c>
    </row>
    <row r="256" spans="1:12" s="72" customFormat="1" ht="13.5" customHeight="1">
      <c r="A256" s="11">
        <f>A255+1</f>
        <v>188</v>
      </c>
      <c r="B256" s="248" t="s">
        <v>709</v>
      </c>
      <c r="C256" s="249" t="s">
        <v>437</v>
      </c>
      <c r="D256" s="250">
        <v>0.498</v>
      </c>
      <c r="E256" s="411" t="s">
        <v>356</v>
      </c>
      <c r="F256" s="412"/>
      <c r="G256" s="412"/>
      <c r="H256" s="412"/>
      <c r="I256" s="412"/>
      <c r="J256" s="412"/>
      <c r="K256" s="413"/>
      <c r="L256" s="31"/>
    </row>
    <row r="257" spans="1:101" s="74" customFormat="1" ht="13.5" customHeight="1">
      <c r="A257" s="11">
        <f>A256+1</f>
        <v>189</v>
      </c>
      <c r="B257" s="248" t="s">
        <v>710</v>
      </c>
      <c r="C257" s="249" t="s">
        <v>438</v>
      </c>
      <c r="D257" s="250">
        <v>15.199</v>
      </c>
      <c r="E257" s="290">
        <v>701.43</v>
      </c>
      <c r="F257" s="237">
        <v>4.2</v>
      </c>
      <c r="G257" s="237">
        <v>13.65</v>
      </c>
      <c r="H257" s="237">
        <v>10.5</v>
      </c>
      <c r="I257" s="237">
        <v>10.5</v>
      </c>
      <c r="J257" s="237">
        <v>11.55</v>
      </c>
      <c r="K257" s="279">
        <v>751.8299999999999</v>
      </c>
      <c r="L257" s="130" t="s">
        <v>795</v>
      </c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  <c r="BZ257" s="67"/>
      <c r="CA257" s="67"/>
      <c r="CB257" s="67"/>
      <c r="CC257" s="67"/>
      <c r="CD257" s="6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</row>
    <row r="258" spans="1:101" s="74" customFormat="1" ht="13.5" customHeight="1">
      <c r="A258" s="50"/>
      <c r="B258" s="176" t="s">
        <v>851</v>
      </c>
      <c r="C258" s="309" t="s">
        <v>853</v>
      </c>
      <c r="D258" s="177">
        <v>0.817</v>
      </c>
      <c r="E258" s="120">
        <v>3614</v>
      </c>
      <c r="F258" s="121">
        <v>101</v>
      </c>
      <c r="G258" s="121">
        <v>84</v>
      </c>
      <c r="H258" s="121">
        <v>95</v>
      </c>
      <c r="I258" s="121">
        <v>64</v>
      </c>
      <c r="J258" s="121">
        <v>364</v>
      </c>
      <c r="K258" s="122">
        <v>4322</v>
      </c>
      <c r="L258" s="49" t="s">
        <v>974</v>
      </c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  <c r="BZ258" s="67"/>
      <c r="CA258" s="67"/>
      <c r="CB258" s="67"/>
      <c r="CC258" s="67"/>
      <c r="CD258" s="6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</row>
    <row r="259" spans="1:12" s="72" customFormat="1" ht="13.5" customHeight="1">
      <c r="A259" s="50"/>
      <c r="B259" s="176" t="s">
        <v>852</v>
      </c>
      <c r="C259" s="309" t="s">
        <v>854</v>
      </c>
      <c r="D259" s="177">
        <v>0.754</v>
      </c>
      <c r="E259" s="120">
        <v>4733</v>
      </c>
      <c r="F259" s="121">
        <v>112</v>
      </c>
      <c r="G259" s="121">
        <v>112</v>
      </c>
      <c r="H259" s="121">
        <v>118</v>
      </c>
      <c r="I259" s="121">
        <v>79</v>
      </c>
      <c r="J259" s="121">
        <v>359</v>
      </c>
      <c r="K259" s="122">
        <v>5513</v>
      </c>
      <c r="L259" s="49" t="s">
        <v>974</v>
      </c>
    </row>
    <row r="260" spans="1:12" s="72" customFormat="1" ht="13.5" customHeight="1">
      <c r="A260" s="55">
        <f>A257+1</f>
        <v>190</v>
      </c>
      <c r="B260" s="248" t="s">
        <v>711</v>
      </c>
      <c r="C260" s="249" t="s">
        <v>439</v>
      </c>
      <c r="D260" s="250">
        <v>0.417</v>
      </c>
      <c r="E260" s="420" t="s">
        <v>356</v>
      </c>
      <c r="F260" s="421"/>
      <c r="G260" s="421"/>
      <c r="H260" s="421"/>
      <c r="I260" s="421"/>
      <c r="J260" s="421"/>
      <c r="K260" s="422"/>
      <c r="L260" s="31"/>
    </row>
    <row r="261" spans="1:12" s="72" customFormat="1" ht="13.5" customHeight="1">
      <c r="A261" s="11">
        <f>A260+1</f>
        <v>191</v>
      </c>
      <c r="B261" s="310" t="s">
        <v>712</v>
      </c>
      <c r="C261" s="311" t="s">
        <v>440</v>
      </c>
      <c r="D261" s="312">
        <v>17.281</v>
      </c>
      <c r="E261" s="313">
        <v>1917.3</v>
      </c>
      <c r="F261" s="314">
        <v>12.6</v>
      </c>
      <c r="G261" s="314">
        <v>35.7</v>
      </c>
      <c r="H261" s="314">
        <v>28.35</v>
      </c>
      <c r="I261" s="314">
        <v>28.35</v>
      </c>
      <c r="J261" s="314">
        <v>30.45</v>
      </c>
      <c r="K261" s="315">
        <v>2052.7499999999995</v>
      </c>
      <c r="L261" s="316" t="s">
        <v>903</v>
      </c>
    </row>
    <row r="262" spans="1:12" s="72" customFormat="1" ht="13.5" customHeight="1">
      <c r="A262" s="11">
        <f>A261+1</f>
        <v>192</v>
      </c>
      <c r="B262" s="248" t="s">
        <v>713</v>
      </c>
      <c r="C262" s="256" t="s">
        <v>441</v>
      </c>
      <c r="D262" s="257">
        <v>0.74</v>
      </c>
      <c r="E262" s="420" t="s">
        <v>356</v>
      </c>
      <c r="F262" s="421"/>
      <c r="G262" s="421"/>
      <c r="H262" s="421"/>
      <c r="I262" s="421"/>
      <c r="J262" s="421"/>
      <c r="K262" s="422"/>
      <c r="L262" s="31"/>
    </row>
    <row r="263" spans="1:12" s="72" customFormat="1" ht="15" customHeight="1" thickBot="1">
      <c r="A263" s="13">
        <f>A262+1</f>
        <v>193</v>
      </c>
      <c r="B263" s="251" t="s">
        <v>714</v>
      </c>
      <c r="C263" s="317" t="s">
        <v>442</v>
      </c>
      <c r="D263" s="253">
        <v>7.374</v>
      </c>
      <c r="E263" s="227">
        <v>3832.5</v>
      </c>
      <c r="F263" s="228">
        <v>13.65</v>
      </c>
      <c r="G263" s="228">
        <v>65.1</v>
      </c>
      <c r="H263" s="228">
        <v>81.9</v>
      </c>
      <c r="I263" s="228">
        <v>142.8</v>
      </c>
      <c r="J263" s="228">
        <v>265.65</v>
      </c>
      <c r="K263" s="229">
        <v>4401.599999999999</v>
      </c>
      <c r="L263" s="43" t="s">
        <v>996</v>
      </c>
    </row>
    <row r="264" spans="1:12" s="67" customFormat="1" ht="13.5" customHeight="1" thickBot="1" thickTop="1">
      <c r="A264" s="14"/>
      <c r="B264" s="166"/>
      <c r="C264" s="167" t="s">
        <v>55</v>
      </c>
      <c r="D264" s="147">
        <f>SUM(D254:D263)-D258-D259</f>
        <v>64.05</v>
      </c>
      <c r="E264" s="169"/>
      <c r="F264" s="169"/>
      <c r="G264" s="169"/>
      <c r="H264" s="169"/>
      <c r="I264" s="169"/>
      <c r="J264" s="169"/>
      <c r="K264" s="170"/>
      <c r="L264" s="37"/>
    </row>
    <row r="265" spans="1:12" s="72" customFormat="1" ht="15" customHeight="1" thickBot="1" thickTop="1">
      <c r="A265" s="14">
        <v>194</v>
      </c>
      <c r="B265" s="318" t="s">
        <v>715</v>
      </c>
      <c r="C265" s="281" t="s">
        <v>443</v>
      </c>
      <c r="D265" s="286">
        <v>13.8</v>
      </c>
      <c r="E265" s="319">
        <v>4785</v>
      </c>
      <c r="F265" s="320">
        <v>58</v>
      </c>
      <c r="G265" s="320">
        <v>93</v>
      </c>
      <c r="H265" s="320">
        <v>60</v>
      </c>
      <c r="I265" s="320">
        <v>86</v>
      </c>
      <c r="J265" s="320">
        <v>101.58</v>
      </c>
      <c r="K265" s="321">
        <v>5184</v>
      </c>
      <c r="L265" s="42" t="s">
        <v>904</v>
      </c>
    </row>
    <row r="266" spans="1:12" s="72" customFormat="1" ht="13.5" customHeight="1" thickBot="1" thickTop="1">
      <c r="A266" s="14"/>
      <c r="B266" s="166"/>
      <c r="C266" s="167" t="s">
        <v>56</v>
      </c>
      <c r="D266" s="147">
        <v>13.8</v>
      </c>
      <c r="E266" s="169"/>
      <c r="F266" s="169"/>
      <c r="G266" s="169"/>
      <c r="H266" s="169"/>
      <c r="I266" s="169"/>
      <c r="J266" s="169"/>
      <c r="K266" s="170"/>
      <c r="L266" s="37"/>
    </row>
    <row r="267" spans="1:12" s="72" customFormat="1" ht="13.5" customHeight="1" thickTop="1">
      <c r="A267" s="11">
        <f>A265+1</f>
        <v>195</v>
      </c>
      <c r="B267" s="245" t="s">
        <v>716</v>
      </c>
      <c r="C267" s="172" t="s">
        <v>444</v>
      </c>
      <c r="D267" s="247">
        <v>0.513</v>
      </c>
      <c r="E267" s="426" t="s">
        <v>356</v>
      </c>
      <c r="F267" s="427"/>
      <c r="G267" s="427"/>
      <c r="H267" s="427"/>
      <c r="I267" s="427"/>
      <c r="J267" s="427"/>
      <c r="K267" s="428"/>
      <c r="L267" s="38"/>
    </row>
    <row r="268" spans="1:12" s="72" customFormat="1" ht="13.5" customHeight="1">
      <c r="A268" s="11">
        <f>A267+1</f>
        <v>196</v>
      </c>
      <c r="B268" s="248" t="s">
        <v>717</v>
      </c>
      <c r="C268" s="129" t="s">
        <v>445</v>
      </c>
      <c r="D268" s="250">
        <v>11.458</v>
      </c>
      <c r="E268" s="134">
        <v>4117</v>
      </c>
      <c r="F268" s="140">
        <v>7</v>
      </c>
      <c r="G268" s="140">
        <v>66</v>
      </c>
      <c r="H268" s="140">
        <v>47</v>
      </c>
      <c r="I268" s="140">
        <v>57</v>
      </c>
      <c r="J268" s="140">
        <v>98.62</v>
      </c>
      <c r="K268" s="135">
        <v>4392</v>
      </c>
      <c r="L268" s="40" t="s">
        <v>905</v>
      </c>
    </row>
    <row r="269" spans="1:12" s="72" customFormat="1" ht="13.5" customHeight="1">
      <c r="A269" s="11">
        <f>A268+1</f>
        <v>197</v>
      </c>
      <c r="B269" s="255" t="s">
        <v>718</v>
      </c>
      <c r="C269" s="124" t="s">
        <v>446</v>
      </c>
      <c r="D269" s="257">
        <v>1.434</v>
      </c>
      <c r="E269" s="290">
        <v>2702.7</v>
      </c>
      <c r="F269" s="140">
        <v>1.05</v>
      </c>
      <c r="G269" s="140">
        <v>50.4</v>
      </c>
      <c r="H269" s="140">
        <v>27.3</v>
      </c>
      <c r="I269" s="140">
        <v>35.7</v>
      </c>
      <c r="J269" s="140">
        <v>72.45</v>
      </c>
      <c r="K269" s="279">
        <v>2889.6</v>
      </c>
      <c r="L269" s="47" t="s">
        <v>795</v>
      </c>
    </row>
    <row r="270" spans="1:12" s="72" customFormat="1" ht="13.5" customHeight="1">
      <c r="A270" s="11">
        <f>A269+1</f>
        <v>198</v>
      </c>
      <c r="B270" s="248" t="s">
        <v>719</v>
      </c>
      <c r="C270" s="129" t="s">
        <v>447</v>
      </c>
      <c r="D270" s="250">
        <v>11.643</v>
      </c>
      <c r="E270" s="290">
        <v>2055.9</v>
      </c>
      <c r="F270" s="140">
        <v>2.1</v>
      </c>
      <c r="G270" s="140">
        <v>68.25</v>
      </c>
      <c r="H270" s="140">
        <v>37.8</v>
      </c>
      <c r="I270" s="140">
        <v>38.85</v>
      </c>
      <c r="J270" s="140">
        <v>80.85</v>
      </c>
      <c r="K270" s="279">
        <v>2283.75</v>
      </c>
      <c r="L270" s="47" t="s">
        <v>795</v>
      </c>
    </row>
    <row r="271" spans="1:12" s="72" customFormat="1" ht="15" customHeight="1" thickBot="1">
      <c r="A271" s="13">
        <f>A270+1</f>
        <v>199</v>
      </c>
      <c r="B271" s="251" t="s">
        <v>720</v>
      </c>
      <c r="C271" s="178" t="s">
        <v>448</v>
      </c>
      <c r="D271" s="253">
        <v>2.298</v>
      </c>
      <c r="E271" s="295">
        <v>2781.45</v>
      </c>
      <c r="F271" s="296">
        <v>8.4</v>
      </c>
      <c r="G271" s="296">
        <v>71.4</v>
      </c>
      <c r="H271" s="296">
        <v>50.4</v>
      </c>
      <c r="I271" s="296">
        <v>38.85</v>
      </c>
      <c r="J271" s="296">
        <v>116.55</v>
      </c>
      <c r="K271" s="297">
        <v>3067.05</v>
      </c>
      <c r="L271" s="47" t="s">
        <v>795</v>
      </c>
    </row>
    <row r="272" spans="1:12" s="72" customFormat="1" ht="13.5" customHeight="1" thickBot="1" thickTop="1">
      <c r="A272" s="14"/>
      <c r="B272" s="166"/>
      <c r="C272" s="167" t="s">
        <v>57</v>
      </c>
      <c r="D272" s="147">
        <f>SUM(D267:D271)</f>
        <v>27.346000000000004</v>
      </c>
      <c r="E272" s="169"/>
      <c r="F272" s="169"/>
      <c r="G272" s="169"/>
      <c r="H272" s="169"/>
      <c r="I272" s="169"/>
      <c r="J272" s="169"/>
      <c r="K272" s="170"/>
      <c r="L272" s="37"/>
    </row>
    <row r="273" spans="1:12" s="72" customFormat="1" ht="13.5" customHeight="1" thickTop="1">
      <c r="A273" s="11">
        <f>A271+1</f>
        <v>200</v>
      </c>
      <c r="B273" s="245" t="s">
        <v>721</v>
      </c>
      <c r="C273" s="246" t="s">
        <v>449</v>
      </c>
      <c r="D273" s="247">
        <v>8.447</v>
      </c>
      <c r="E273" s="114">
        <v>10689.587217773373</v>
      </c>
      <c r="F273" s="115">
        <v>50.01695266328443</v>
      </c>
      <c r="G273" s="115">
        <v>275.36499166687895</v>
      </c>
      <c r="H273" s="115">
        <v>346.38071934113935</v>
      </c>
      <c r="I273" s="115">
        <v>246.0894660894661</v>
      </c>
      <c r="J273" s="115">
        <v>1667.806055800953</v>
      </c>
      <c r="K273" s="116">
        <v>13275.245403335095</v>
      </c>
      <c r="L273" s="40" t="s">
        <v>1048</v>
      </c>
    </row>
    <row r="274" spans="1:12" s="72" customFormat="1" ht="13.5" customHeight="1">
      <c r="A274" s="11">
        <f>A273+1</f>
        <v>201</v>
      </c>
      <c r="B274" s="248" t="s">
        <v>722</v>
      </c>
      <c r="C274" s="249" t="s">
        <v>450</v>
      </c>
      <c r="D274" s="250">
        <v>9.535</v>
      </c>
      <c r="E274" s="134">
        <v>5632</v>
      </c>
      <c r="F274" s="140">
        <v>103</v>
      </c>
      <c r="G274" s="140">
        <v>151</v>
      </c>
      <c r="H274" s="140">
        <v>105</v>
      </c>
      <c r="I274" s="140">
        <v>61</v>
      </c>
      <c r="J274" s="140">
        <v>82.5</v>
      </c>
      <c r="K274" s="135">
        <v>6134</v>
      </c>
      <c r="L274" s="40" t="s">
        <v>992</v>
      </c>
    </row>
    <row r="275" spans="1:12" s="72" customFormat="1" ht="13.5" customHeight="1" thickBot="1">
      <c r="A275" s="11">
        <f>A274+1</f>
        <v>202</v>
      </c>
      <c r="B275" s="248" t="s">
        <v>723</v>
      </c>
      <c r="C275" s="249" t="s">
        <v>451</v>
      </c>
      <c r="D275" s="250">
        <v>11.789</v>
      </c>
      <c r="E275" s="134">
        <v>3224</v>
      </c>
      <c r="F275" s="140">
        <v>4</v>
      </c>
      <c r="G275" s="140">
        <v>84</v>
      </c>
      <c r="H275" s="140">
        <v>80</v>
      </c>
      <c r="I275" s="140">
        <v>51</v>
      </c>
      <c r="J275" s="140">
        <v>97.96</v>
      </c>
      <c r="K275" s="135">
        <v>3541</v>
      </c>
      <c r="L275" s="43" t="s">
        <v>1008</v>
      </c>
    </row>
    <row r="276" spans="1:12" s="72" customFormat="1" ht="15" customHeight="1" thickBot="1" thickTop="1">
      <c r="A276" s="13">
        <f>A275+1</f>
        <v>203</v>
      </c>
      <c r="B276" s="251" t="s">
        <v>724</v>
      </c>
      <c r="C276" s="252" t="s">
        <v>452</v>
      </c>
      <c r="D276" s="253">
        <v>1.837</v>
      </c>
      <c r="E276" s="295">
        <v>4763</v>
      </c>
      <c r="F276" s="296">
        <v>9</v>
      </c>
      <c r="G276" s="296">
        <v>106</v>
      </c>
      <c r="H276" s="296">
        <v>95</v>
      </c>
      <c r="I276" s="296">
        <v>48</v>
      </c>
      <c r="J276" s="296">
        <v>104.47</v>
      </c>
      <c r="K276" s="297">
        <v>5126</v>
      </c>
      <c r="L276" s="43" t="s">
        <v>906</v>
      </c>
    </row>
    <row r="277" spans="1:12" s="67" customFormat="1" ht="13.5" customHeight="1" thickBot="1" thickTop="1">
      <c r="A277" s="14"/>
      <c r="B277" s="166"/>
      <c r="C277" s="167" t="s">
        <v>72</v>
      </c>
      <c r="D277" s="147">
        <f>SUM(D273:D276)</f>
        <v>31.608</v>
      </c>
      <c r="E277" s="169"/>
      <c r="F277" s="169"/>
      <c r="G277" s="169"/>
      <c r="H277" s="169"/>
      <c r="I277" s="169"/>
      <c r="J277" s="169"/>
      <c r="K277" s="170"/>
      <c r="L277" s="37"/>
    </row>
    <row r="278" spans="1:12" s="67" customFormat="1" ht="15" customHeight="1" thickBot="1" thickTop="1">
      <c r="A278" s="394">
        <v>204</v>
      </c>
      <c r="B278" s="188" t="s">
        <v>725</v>
      </c>
      <c r="C278" s="254" t="s">
        <v>1009</v>
      </c>
      <c r="D278" s="113">
        <v>10.812</v>
      </c>
      <c r="E278" s="114">
        <v>12035.105215004573</v>
      </c>
      <c r="F278" s="115">
        <v>96.30192131747484</v>
      </c>
      <c r="G278" s="115">
        <v>313.7785910338518</v>
      </c>
      <c r="H278" s="115">
        <v>309.3815187557182</v>
      </c>
      <c r="I278" s="115">
        <v>228.86733760292773</v>
      </c>
      <c r="J278" s="115">
        <v>244.43824336688013</v>
      </c>
      <c r="K278" s="116">
        <v>13227.872827081424</v>
      </c>
      <c r="L278" s="43" t="s">
        <v>907</v>
      </c>
    </row>
    <row r="279" spans="1:12" s="72" customFormat="1" ht="15" customHeight="1" thickBot="1" thickTop="1">
      <c r="A279" s="14"/>
      <c r="B279" s="166"/>
      <c r="C279" s="167" t="s">
        <v>73</v>
      </c>
      <c r="D279" s="158">
        <f>SUM(D278:D278)</f>
        <v>10.812</v>
      </c>
      <c r="E279" s="169"/>
      <c r="F279" s="169"/>
      <c r="G279" s="169"/>
      <c r="H279" s="169"/>
      <c r="I279" s="169"/>
      <c r="J279" s="169"/>
      <c r="K279" s="170"/>
      <c r="L279" s="37"/>
    </row>
    <row r="280" spans="1:12" s="72" customFormat="1" ht="13.5" customHeight="1" thickTop="1">
      <c r="A280" s="10">
        <v>206</v>
      </c>
      <c r="B280" s="111" t="s">
        <v>726</v>
      </c>
      <c r="C280" s="254" t="s">
        <v>453</v>
      </c>
      <c r="D280" s="113">
        <v>7.481</v>
      </c>
      <c r="E280" s="114">
        <v>2736.3</v>
      </c>
      <c r="F280" s="115">
        <v>35.7</v>
      </c>
      <c r="G280" s="115">
        <v>54.6</v>
      </c>
      <c r="H280" s="115">
        <v>50.4</v>
      </c>
      <c r="I280" s="115">
        <v>49.35</v>
      </c>
      <c r="J280" s="115">
        <v>52.5</v>
      </c>
      <c r="K280" s="116">
        <v>2978.85</v>
      </c>
      <c r="L280" s="130" t="s">
        <v>795</v>
      </c>
    </row>
    <row r="281" spans="1:12" s="72" customFormat="1" ht="13.5" customHeight="1" thickBot="1">
      <c r="A281" s="13">
        <v>207</v>
      </c>
      <c r="B281" s="251" t="s">
        <v>727</v>
      </c>
      <c r="C281" s="317" t="s">
        <v>454</v>
      </c>
      <c r="D281" s="253">
        <v>22.652</v>
      </c>
      <c r="E281" s="295">
        <v>791.8103868943883</v>
      </c>
      <c r="F281" s="296">
        <v>21.903102126176368</v>
      </c>
      <c r="G281" s="296">
        <v>19.426978041129313</v>
      </c>
      <c r="H281" s="296">
        <v>13.119553851516208</v>
      </c>
      <c r="I281" s="296">
        <v>11.81178110840014</v>
      </c>
      <c r="J281" s="296">
        <v>6.446845590798188</v>
      </c>
      <c r="K281" s="297">
        <v>864.5186476124086</v>
      </c>
      <c r="L281" s="43" t="s">
        <v>908</v>
      </c>
    </row>
    <row r="282" spans="1:12" s="72" customFormat="1" ht="15" customHeight="1" thickBot="1" thickTop="1">
      <c r="A282" s="14"/>
      <c r="B282" s="166"/>
      <c r="C282" s="167" t="s">
        <v>74</v>
      </c>
      <c r="D282" s="147">
        <f>SUM(D280:D281)</f>
        <v>30.133000000000003</v>
      </c>
      <c r="E282" s="169"/>
      <c r="F282" s="169"/>
      <c r="G282" s="169"/>
      <c r="H282" s="169"/>
      <c r="I282" s="169"/>
      <c r="J282" s="169"/>
      <c r="K282" s="170"/>
      <c r="L282" s="37"/>
    </row>
    <row r="283" spans="1:12" s="72" customFormat="1" ht="13.5" customHeight="1" thickBot="1" thickTop="1">
      <c r="A283" s="57">
        <f>A281+1</f>
        <v>208</v>
      </c>
      <c r="B283" s="245" t="s">
        <v>728</v>
      </c>
      <c r="C283" s="172" t="s">
        <v>820</v>
      </c>
      <c r="D283" s="247">
        <v>25.605</v>
      </c>
      <c r="E283" s="114">
        <v>2935</v>
      </c>
      <c r="F283" s="115">
        <v>39</v>
      </c>
      <c r="G283" s="115">
        <v>58</v>
      </c>
      <c r="H283" s="115">
        <v>51</v>
      </c>
      <c r="I283" s="115">
        <v>49</v>
      </c>
      <c r="J283" s="115">
        <v>53.5</v>
      </c>
      <c r="K283" s="116">
        <v>3186</v>
      </c>
      <c r="L283" s="41" t="s">
        <v>909</v>
      </c>
    </row>
    <row r="284" spans="1:12" s="72" customFormat="1" ht="15" customHeight="1" thickBot="1" thickTop="1">
      <c r="A284" s="14"/>
      <c r="B284" s="266"/>
      <c r="C284" s="167" t="s">
        <v>75</v>
      </c>
      <c r="D284" s="267">
        <v>25.605</v>
      </c>
      <c r="E284" s="268"/>
      <c r="F284" s="268"/>
      <c r="G284" s="268"/>
      <c r="H284" s="268"/>
      <c r="I284" s="268"/>
      <c r="J284" s="268"/>
      <c r="K284" s="244"/>
      <c r="L284" s="48"/>
    </row>
    <row r="285" spans="1:12" s="72" customFormat="1" ht="13.5" customHeight="1" thickBot="1" thickTop="1">
      <c r="A285" s="15">
        <f>A283+1</f>
        <v>209</v>
      </c>
      <c r="B285" s="269" t="s">
        <v>729</v>
      </c>
      <c r="C285" s="199" t="s">
        <v>455</v>
      </c>
      <c r="D285" s="271">
        <v>20.025</v>
      </c>
      <c r="E285" s="201">
        <v>3687</v>
      </c>
      <c r="F285" s="202">
        <v>37</v>
      </c>
      <c r="G285" s="202">
        <v>50</v>
      </c>
      <c r="H285" s="202">
        <v>38</v>
      </c>
      <c r="I285" s="202">
        <v>37</v>
      </c>
      <c r="J285" s="202">
        <v>31.77</v>
      </c>
      <c r="K285" s="203">
        <v>3879</v>
      </c>
      <c r="L285" s="42" t="s">
        <v>910</v>
      </c>
    </row>
    <row r="286" spans="1:12" s="72" customFormat="1" ht="11.25" customHeight="1" thickBot="1" thickTop="1">
      <c r="A286" s="20"/>
      <c r="B286" s="166"/>
      <c r="C286" s="167" t="s">
        <v>76</v>
      </c>
      <c r="D286" s="147">
        <v>20.025</v>
      </c>
      <c r="E286" s="169"/>
      <c r="F286" s="169"/>
      <c r="G286" s="169"/>
      <c r="H286" s="169"/>
      <c r="I286" s="169"/>
      <c r="J286" s="169"/>
      <c r="K286" s="170"/>
      <c r="L286" s="37"/>
    </row>
    <row r="287" spans="1:12" s="72" customFormat="1" ht="15" customHeight="1" thickTop="1">
      <c r="A287" s="10">
        <v>210</v>
      </c>
      <c r="B287" s="245" t="s">
        <v>730</v>
      </c>
      <c r="C287" s="246" t="s">
        <v>456</v>
      </c>
      <c r="D287" s="247">
        <v>6.224</v>
      </c>
      <c r="E287" s="215">
        <v>4241</v>
      </c>
      <c r="F287" s="216">
        <v>92</v>
      </c>
      <c r="G287" s="216">
        <v>85</v>
      </c>
      <c r="H287" s="216">
        <v>78</v>
      </c>
      <c r="I287" s="216">
        <v>56</v>
      </c>
      <c r="J287" s="216">
        <v>212.34</v>
      </c>
      <c r="K287" s="217">
        <v>4764</v>
      </c>
      <c r="L287" s="41" t="s">
        <v>911</v>
      </c>
    </row>
    <row r="288" spans="1:12" s="72" customFormat="1" ht="13.5" customHeight="1">
      <c r="A288" s="11">
        <f>A287+1</f>
        <v>211</v>
      </c>
      <c r="B288" s="248" t="s">
        <v>731</v>
      </c>
      <c r="C288" s="249" t="s">
        <v>457</v>
      </c>
      <c r="D288" s="250">
        <v>15.363</v>
      </c>
      <c r="E288" s="290">
        <v>3161.3286255414846</v>
      </c>
      <c r="F288" s="237">
        <v>89.25487797169991</v>
      </c>
      <c r="G288" s="237">
        <v>72.96439484585838</v>
      </c>
      <c r="H288" s="237">
        <v>66.56607390586339</v>
      </c>
      <c r="I288" s="237">
        <v>54.83146597051998</v>
      </c>
      <c r="J288" s="237">
        <v>184.14180063216162</v>
      </c>
      <c r="K288" s="279">
        <v>3629.087238867588</v>
      </c>
      <c r="L288" s="40" t="s">
        <v>912</v>
      </c>
    </row>
    <row r="289" spans="1:12" s="72" customFormat="1" ht="13.5" customHeight="1">
      <c r="A289" s="11">
        <f>A288+1</f>
        <v>212</v>
      </c>
      <c r="B289" s="248" t="s">
        <v>732</v>
      </c>
      <c r="C289" s="249" t="s">
        <v>458</v>
      </c>
      <c r="D289" s="250">
        <v>8.86</v>
      </c>
      <c r="E289" s="290">
        <v>4673</v>
      </c>
      <c r="F289" s="237">
        <v>54</v>
      </c>
      <c r="G289" s="237">
        <v>94</v>
      </c>
      <c r="H289" s="237">
        <v>53</v>
      </c>
      <c r="I289" s="237">
        <v>117</v>
      </c>
      <c r="J289" s="237">
        <v>136.83</v>
      </c>
      <c r="K289" s="279">
        <v>5128</v>
      </c>
      <c r="L289" s="40" t="s">
        <v>913</v>
      </c>
    </row>
    <row r="290" spans="1:12" s="72" customFormat="1" ht="13.5" customHeight="1">
      <c r="A290" s="50"/>
      <c r="B290" s="117" t="s">
        <v>693</v>
      </c>
      <c r="C290" s="328" t="s">
        <v>459</v>
      </c>
      <c r="D290" s="119">
        <v>0.468</v>
      </c>
      <c r="E290" s="417" t="s">
        <v>356</v>
      </c>
      <c r="F290" s="418"/>
      <c r="G290" s="418"/>
      <c r="H290" s="418"/>
      <c r="I290" s="418"/>
      <c r="J290" s="418"/>
      <c r="K290" s="419"/>
      <c r="L290" s="49" t="s">
        <v>975</v>
      </c>
    </row>
    <row r="291" spans="1:12" s="72" customFormat="1" ht="13.5" customHeight="1">
      <c r="A291" s="50"/>
      <c r="B291" s="117" t="s">
        <v>692</v>
      </c>
      <c r="C291" s="328" t="s">
        <v>460</v>
      </c>
      <c r="D291" s="119">
        <v>0.418</v>
      </c>
      <c r="E291" s="417" t="s">
        <v>356</v>
      </c>
      <c r="F291" s="418"/>
      <c r="G291" s="418"/>
      <c r="H291" s="418"/>
      <c r="I291" s="418"/>
      <c r="J291" s="418"/>
      <c r="K291" s="419"/>
      <c r="L291" s="49" t="s">
        <v>975</v>
      </c>
    </row>
    <row r="292" spans="1:12" s="72" customFormat="1" ht="13.5" customHeight="1">
      <c r="A292" s="11">
        <v>213</v>
      </c>
      <c r="B292" s="248" t="s">
        <v>733</v>
      </c>
      <c r="C292" s="256" t="s">
        <v>461</v>
      </c>
      <c r="D292" s="250">
        <v>11.396</v>
      </c>
      <c r="E292" s="290">
        <v>3144</v>
      </c>
      <c r="F292" s="237">
        <v>48</v>
      </c>
      <c r="G292" s="237">
        <v>48</v>
      </c>
      <c r="H292" s="237">
        <v>41</v>
      </c>
      <c r="I292" s="237">
        <v>25</v>
      </c>
      <c r="J292" s="237">
        <v>27.59</v>
      </c>
      <c r="K292" s="279">
        <v>3333</v>
      </c>
      <c r="L292" s="40" t="s">
        <v>914</v>
      </c>
    </row>
    <row r="293" spans="1:12" s="72" customFormat="1" ht="13.5" customHeight="1">
      <c r="A293" s="50"/>
      <c r="B293" s="117" t="s">
        <v>258</v>
      </c>
      <c r="C293" s="118" t="s">
        <v>797</v>
      </c>
      <c r="D293" s="177">
        <v>0.337</v>
      </c>
      <c r="E293" s="417" t="s">
        <v>356</v>
      </c>
      <c r="F293" s="418"/>
      <c r="G293" s="418"/>
      <c r="H293" s="418"/>
      <c r="I293" s="418"/>
      <c r="J293" s="418"/>
      <c r="K293" s="419"/>
      <c r="L293" s="49" t="s">
        <v>973</v>
      </c>
    </row>
    <row r="294" spans="1:101" s="74" customFormat="1" ht="13.5" customHeight="1">
      <c r="A294" s="11">
        <v>214</v>
      </c>
      <c r="B294" s="248" t="s">
        <v>734</v>
      </c>
      <c r="C294" s="124" t="s">
        <v>462</v>
      </c>
      <c r="D294" s="250">
        <v>9.867</v>
      </c>
      <c r="E294" s="290">
        <v>1304.3583587467629</v>
      </c>
      <c r="F294" s="237">
        <v>1.3361036564726205</v>
      </c>
      <c r="G294" s="237">
        <v>33.1067614598137</v>
      </c>
      <c r="H294" s="237">
        <v>20.797698637198167</v>
      </c>
      <c r="I294" s="237">
        <v>28.547829352205696</v>
      </c>
      <c r="J294" s="237">
        <v>24.816736426617005</v>
      </c>
      <c r="K294" s="279">
        <v>1412.9634882790701</v>
      </c>
      <c r="L294" s="40" t="s">
        <v>915</v>
      </c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  <c r="BZ294" s="67"/>
      <c r="CA294" s="67"/>
      <c r="CB294" s="67"/>
      <c r="CC294" s="67"/>
      <c r="CD294" s="6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</row>
    <row r="295" spans="1:12" s="72" customFormat="1" ht="13.5" customHeight="1">
      <c r="A295" s="11">
        <f>A294+1</f>
        <v>215</v>
      </c>
      <c r="B295" s="248" t="s">
        <v>735</v>
      </c>
      <c r="C295" s="249" t="s">
        <v>463</v>
      </c>
      <c r="D295" s="250">
        <v>24.15</v>
      </c>
      <c r="E295" s="290">
        <v>2138.24</v>
      </c>
      <c r="F295" s="140">
        <v>2.1</v>
      </c>
      <c r="G295" s="140">
        <v>33.6</v>
      </c>
      <c r="H295" s="140">
        <v>36.75</v>
      </c>
      <c r="I295" s="140">
        <v>28.35</v>
      </c>
      <c r="J295" s="140">
        <v>34.68</v>
      </c>
      <c r="K295" s="279">
        <v>2273.7199999999993</v>
      </c>
      <c r="L295" s="47" t="s">
        <v>795</v>
      </c>
    </row>
    <row r="296" spans="1:12" s="72" customFormat="1" ht="13.5" customHeight="1">
      <c r="A296" s="11">
        <f aca="true" t="shared" si="4" ref="A296:A313">A295+1</f>
        <v>216</v>
      </c>
      <c r="B296" s="248" t="s">
        <v>736</v>
      </c>
      <c r="C296" s="249" t="s">
        <v>464</v>
      </c>
      <c r="D296" s="250">
        <v>0.26</v>
      </c>
      <c r="E296" s="420" t="s">
        <v>356</v>
      </c>
      <c r="F296" s="421"/>
      <c r="G296" s="421"/>
      <c r="H296" s="421"/>
      <c r="I296" s="421"/>
      <c r="J296" s="421"/>
      <c r="K296" s="422"/>
      <c r="L296" s="31"/>
    </row>
    <row r="297" spans="1:12" s="72" customFormat="1" ht="13.5" customHeight="1">
      <c r="A297" s="11">
        <f t="shared" si="4"/>
        <v>217</v>
      </c>
      <c r="B297" s="248" t="s">
        <v>737</v>
      </c>
      <c r="C297" s="249" t="s">
        <v>465</v>
      </c>
      <c r="D297" s="250">
        <v>2.74</v>
      </c>
      <c r="E297" s="420" t="s">
        <v>356</v>
      </c>
      <c r="F297" s="421"/>
      <c r="G297" s="421"/>
      <c r="H297" s="421"/>
      <c r="I297" s="421"/>
      <c r="J297" s="421"/>
      <c r="K297" s="422"/>
      <c r="L297" s="31"/>
    </row>
    <row r="298" spans="1:12" s="72" customFormat="1" ht="13.5" customHeight="1">
      <c r="A298" s="11">
        <f t="shared" si="4"/>
        <v>218</v>
      </c>
      <c r="B298" s="255" t="s">
        <v>738</v>
      </c>
      <c r="C298" s="256" t="s">
        <v>466</v>
      </c>
      <c r="D298" s="257">
        <v>3.381</v>
      </c>
      <c r="E298" s="290">
        <v>6749.6</v>
      </c>
      <c r="F298" s="140">
        <v>83.6</v>
      </c>
      <c r="G298" s="140">
        <v>63.8</v>
      </c>
      <c r="H298" s="140">
        <v>55</v>
      </c>
      <c r="I298" s="140">
        <v>25.3</v>
      </c>
      <c r="J298" s="140">
        <v>23.1</v>
      </c>
      <c r="K298" s="279">
        <v>7000.4000000000015</v>
      </c>
      <c r="L298" s="47" t="s">
        <v>795</v>
      </c>
    </row>
    <row r="299" spans="1:12" s="72" customFormat="1" ht="13.5" customHeight="1">
      <c r="A299" s="11">
        <f t="shared" si="4"/>
        <v>219</v>
      </c>
      <c r="B299" s="248" t="s">
        <v>739</v>
      </c>
      <c r="C299" s="249" t="s">
        <v>467</v>
      </c>
      <c r="D299" s="250">
        <v>5.243</v>
      </c>
      <c r="E299" s="134">
        <v>7977</v>
      </c>
      <c r="F299" s="237">
        <v>95</v>
      </c>
      <c r="G299" s="237">
        <v>93</v>
      </c>
      <c r="H299" s="237">
        <v>69</v>
      </c>
      <c r="I299" s="237">
        <v>43</v>
      </c>
      <c r="J299" s="237">
        <v>50.99</v>
      </c>
      <c r="K299" s="279">
        <v>8327</v>
      </c>
      <c r="L299" s="40" t="s">
        <v>1010</v>
      </c>
    </row>
    <row r="300" spans="1:12" s="72" customFormat="1" ht="13.5" customHeight="1">
      <c r="A300" s="11">
        <f t="shared" si="4"/>
        <v>220</v>
      </c>
      <c r="B300" s="248" t="s">
        <v>740</v>
      </c>
      <c r="C300" s="249" t="s">
        <v>468</v>
      </c>
      <c r="D300" s="250">
        <v>0.42</v>
      </c>
      <c r="E300" s="420" t="s">
        <v>356</v>
      </c>
      <c r="F300" s="421"/>
      <c r="G300" s="421"/>
      <c r="H300" s="421"/>
      <c r="I300" s="421"/>
      <c r="J300" s="421"/>
      <c r="K300" s="422"/>
      <c r="L300" s="31"/>
    </row>
    <row r="301" spans="1:12" s="72" customFormat="1" ht="13.5" customHeight="1">
      <c r="A301" s="11">
        <f t="shared" si="4"/>
        <v>221</v>
      </c>
      <c r="B301" s="248" t="s">
        <v>741</v>
      </c>
      <c r="C301" s="249" t="s">
        <v>469</v>
      </c>
      <c r="D301" s="250">
        <v>0.925</v>
      </c>
      <c r="E301" s="290">
        <v>5332.56</v>
      </c>
      <c r="F301" s="140">
        <v>80.8</v>
      </c>
      <c r="G301" s="140">
        <v>52.52</v>
      </c>
      <c r="H301" s="140">
        <v>58.58</v>
      </c>
      <c r="I301" s="140">
        <v>18.18</v>
      </c>
      <c r="J301" s="140">
        <v>29.29</v>
      </c>
      <c r="K301" s="279">
        <v>5571.930000000001</v>
      </c>
      <c r="L301" s="47" t="s">
        <v>795</v>
      </c>
    </row>
    <row r="302" spans="1:12" s="72" customFormat="1" ht="13.5" customHeight="1">
      <c r="A302" s="11">
        <f t="shared" si="4"/>
        <v>222</v>
      </c>
      <c r="B302" s="248" t="s">
        <v>1011</v>
      </c>
      <c r="C302" s="249" t="s">
        <v>1012</v>
      </c>
      <c r="D302" s="250">
        <v>23.695</v>
      </c>
      <c r="E302" s="134">
        <v>2611</v>
      </c>
      <c r="F302" s="140">
        <v>26</v>
      </c>
      <c r="G302" s="140">
        <v>62</v>
      </c>
      <c r="H302" s="140">
        <v>60</v>
      </c>
      <c r="I302" s="140">
        <v>29</v>
      </c>
      <c r="J302" s="140">
        <v>55.45</v>
      </c>
      <c r="K302" s="135">
        <v>2844</v>
      </c>
      <c r="L302" s="40" t="s">
        <v>916</v>
      </c>
    </row>
    <row r="303" spans="1:12" s="72" customFormat="1" ht="13.5" customHeight="1">
      <c r="A303" s="11">
        <f t="shared" si="4"/>
        <v>223</v>
      </c>
      <c r="B303" s="248" t="s">
        <v>1013</v>
      </c>
      <c r="C303" s="249" t="s">
        <v>1014</v>
      </c>
      <c r="D303" s="250">
        <v>5.028</v>
      </c>
      <c r="E303" s="395">
        <v>1108.8</v>
      </c>
      <c r="F303" s="396">
        <v>4.62</v>
      </c>
      <c r="G303" s="396">
        <v>32.339999999999996</v>
      </c>
      <c r="H303" s="396">
        <v>16.169999999999998</v>
      </c>
      <c r="I303" s="396">
        <v>23.1</v>
      </c>
      <c r="J303" s="396">
        <v>28.665</v>
      </c>
      <c r="K303" s="397">
        <v>1213.6949999999997</v>
      </c>
      <c r="L303" s="31" t="s">
        <v>795</v>
      </c>
    </row>
    <row r="304" spans="1:12" s="72" customFormat="1" ht="13.5" customHeight="1">
      <c r="A304" s="11">
        <f t="shared" si="4"/>
        <v>224</v>
      </c>
      <c r="B304" s="255" t="s">
        <v>742</v>
      </c>
      <c r="C304" s="256" t="s">
        <v>470</v>
      </c>
      <c r="D304" s="257">
        <v>7.523</v>
      </c>
      <c r="E304" s="290">
        <v>1008</v>
      </c>
      <c r="F304" s="237">
        <v>4.2</v>
      </c>
      <c r="G304" s="237">
        <v>29.4</v>
      </c>
      <c r="H304" s="237">
        <v>14.7</v>
      </c>
      <c r="I304" s="237">
        <v>21</v>
      </c>
      <c r="J304" s="237">
        <v>27.3</v>
      </c>
      <c r="K304" s="279">
        <v>1104.6000000000001</v>
      </c>
      <c r="L304" s="47" t="s">
        <v>795</v>
      </c>
    </row>
    <row r="305" spans="1:12" s="72" customFormat="1" ht="13.5" customHeight="1">
      <c r="A305" s="11">
        <f t="shared" si="4"/>
        <v>225</v>
      </c>
      <c r="B305" s="255" t="s">
        <v>743</v>
      </c>
      <c r="C305" s="249" t="s">
        <v>471</v>
      </c>
      <c r="D305" s="250">
        <v>8.569</v>
      </c>
      <c r="E305" s="290">
        <v>951.2524394443807</v>
      </c>
      <c r="F305" s="237">
        <v>2.6697279302031913</v>
      </c>
      <c r="G305" s="237">
        <v>26.63115600964298</v>
      </c>
      <c r="H305" s="237">
        <v>14.29089656755826</v>
      </c>
      <c r="I305" s="237">
        <v>18.03512799908162</v>
      </c>
      <c r="J305" s="237">
        <v>25.267363104121227</v>
      </c>
      <c r="K305" s="279">
        <v>1038.146711054988</v>
      </c>
      <c r="L305" s="40" t="s">
        <v>917</v>
      </c>
    </row>
    <row r="306" spans="1:12" s="72" customFormat="1" ht="13.5" customHeight="1">
      <c r="A306" s="11">
        <f t="shared" si="4"/>
        <v>226</v>
      </c>
      <c r="B306" s="255" t="s">
        <v>1015</v>
      </c>
      <c r="C306" s="256" t="s">
        <v>1016</v>
      </c>
      <c r="D306" s="257">
        <v>12</v>
      </c>
      <c r="E306" s="134">
        <v>3020.6</v>
      </c>
      <c r="F306" s="237">
        <v>11</v>
      </c>
      <c r="G306" s="237">
        <v>70.4</v>
      </c>
      <c r="H306" s="237">
        <v>69.3</v>
      </c>
      <c r="I306" s="237">
        <v>34.1</v>
      </c>
      <c r="J306" s="237">
        <v>65.1</v>
      </c>
      <c r="K306" s="279">
        <v>3270.5</v>
      </c>
      <c r="L306" s="130" t="s">
        <v>795</v>
      </c>
    </row>
    <row r="307" spans="1:12" s="72" customFormat="1" ht="13.5" customHeight="1">
      <c r="A307" s="11">
        <f t="shared" si="4"/>
        <v>227</v>
      </c>
      <c r="B307" s="255" t="s">
        <v>1017</v>
      </c>
      <c r="C307" s="323" t="s">
        <v>1018</v>
      </c>
      <c r="D307" s="250">
        <v>0.485</v>
      </c>
      <c r="E307" s="290">
        <v>3805.9900000000002</v>
      </c>
      <c r="F307" s="237">
        <v>21</v>
      </c>
      <c r="G307" s="237">
        <v>92.4</v>
      </c>
      <c r="H307" s="237">
        <v>81.9</v>
      </c>
      <c r="I307" s="237">
        <v>42</v>
      </c>
      <c r="J307" s="237">
        <v>72.45</v>
      </c>
      <c r="K307" s="279">
        <v>4115.740000000001</v>
      </c>
      <c r="L307" s="47" t="s">
        <v>795</v>
      </c>
    </row>
    <row r="308" spans="1:12" s="72" customFormat="1" ht="13.5" customHeight="1">
      <c r="A308" s="11">
        <f t="shared" si="4"/>
        <v>228</v>
      </c>
      <c r="B308" s="255" t="s">
        <v>744</v>
      </c>
      <c r="C308" s="249" t="s">
        <v>536</v>
      </c>
      <c r="D308" s="250">
        <v>0.139</v>
      </c>
      <c r="E308" s="420" t="s">
        <v>356</v>
      </c>
      <c r="F308" s="421"/>
      <c r="G308" s="421"/>
      <c r="H308" s="421"/>
      <c r="I308" s="421"/>
      <c r="J308" s="421"/>
      <c r="K308" s="422"/>
      <c r="L308" s="31"/>
    </row>
    <row r="309" spans="1:12" s="72" customFormat="1" ht="13.5" customHeight="1">
      <c r="A309" s="11">
        <f t="shared" si="4"/>
        <v>229</v>
      </c>
      <c r="B309" s="255" t="s">
        <v>745</v>
      </c>
      <c r="C309" s="249" t="s">
        <v>472</v>
      </c>
      <c r="D309" s="250">
        <v>3.073</v>
      </c>
      <c r="E309" s="420" t="s">
        <v>356</v>
      </c>
      <c r="F309" s="421"/>
      <c r="G309" s="421"/>
      <c r="H309" s="421"/>
      <c r="I309" s="421"/>
      <c r="J309" s="421"/>
      <c r="K309" s="422"/>
      <c r="L309" s="31"/>
    </row>
    <row r="310" spans="1:12" s="72" customFormat="1" ht="13.5" customHeight="1">
      <c r="A310" s="11">
        <f t="shared" si="4"/>
        <v>230</v>
      </c>
      <c r="B310" s="255" t="s">
        <v>746</v>
      </c>
      <c r="C310" s="249" t="s">
        <v>473</v>
      </c>
      <c r="D310" s="250">
        <v>0.12</v>
      </c>
      <c r="E310" s="420" t="s">
        <v>356</v>
      </c>
      <c r="F310" s="421"/>
      <c r="G310" s="421"/>
      <c r="H310" s="421"/>
      <c r="I310" s="421"/>
      <c r="J310" s="421"/>
      <c r="K310" s="422"/>
      <c r="L310" s="31"/>
    </row>
    <row r="311" spans="1:12" s="72" customFormat="1" ht="13.5" customHeight="1">
      <c r="A311" s="11">
        <f t="shared" si="4"/>
        <v>231</v>
      </c>
      <c r="B311" s="255" t="s">
        <v>747</v>
      </c>
      <c r="C311" s="249" t="s">
        <v>474</v>
      </c>
      <c r="D311" s="250">
        <v>8.102</v>
      </c>
      <c r="E311" s="290">
        <v>1944.6</v>
      </c>
      <c r="F311" s="237">
        <v>19.95</v>
      </c>
      <c r="G311" s="237">
        <v>42</v>
      </c>
      <c r="H311" s="237">
        <v>32.55</v>
      </c>
      <c r="I311" s="237">
        <v>21</v>
      </c>
      <c r="J311" s="237">
        <v>19.95</v>
      </c>
      <c r="K311" s="279">
        <v>2080.0499999999997</v>
      </c>
      <c r="L311" s="47" t="s">
        <v>795</v>
      </c>
    </row>
    <row r="312" spans="1:12" s="72" customFormat="1" ht="13.5" customHeight="1">
      <c r="A312" s="11">
        <f t="shared" si="4"/>
        <v>232</v>
      </c>
      <c r="B312" s="255" t="s">
        <v>748</v>
      </c>
      <c r="C312" s="256" t="s">
        <v>475</v>
      </c>
      <c r="D312" s="257">
        <v>11.237</v>
      </c>
      <c r="E312" s="134">
        <v>1815</v>
      </c>
      <c r="F312" s="237">
        <v>10.5</v>
      </c>
      <c r="G312" s="237">
        <v>36.75</v>
      </c>
      <c r="H312" s="237">
        <v>42</v>
      </c>
      <c r="I312" s="237">
        <v>25.2</v>
      </c>
      <c r="J312" s="237">
        <v>31.5</v>
      </c>
      <c r="K312" s="279">
        <v>1960.95</v>
      </c>
      <c r="L312" s="130" t="s">
        <v>795</v>
      </c>
    </row>
    <row r="313" spans="1:12" s="72" customFormat="1" ht="13.5" customHeight="1">
      <c r="A313" s="11">
        <f t="shared" si="4"/>
        <v>233</v>
      </c>
      <c r="B313" s="255" t="s">
        <v>749</v>
      </c>
      <c r="C313" s="256" t="s">
        <v>476</v>
      </c>
      <c r="D313" s="257">
        <v>8.428</v>
      </c>
      <c r="E313" s="290">
        <v>6640</v>
      </c>
      <c r="F313" s="237">
        <v>67</v>
      </c>
      <c r="G313" s="237">
        <v>104</v>
      </c>
      <c r="H313" s="237">
        <v>56</v>
      </c>
      <c r="I313" s="237">
        <v>78</v>
      </c>
      <c r="J313" s="237">
        <v>43.92</v>
      </c>
      <c r="K313" s="279">
        <v>6989</v>
      </c>
      <c r="L313" s="40" t="s">
        <v>918</v>
      </c>
    </row>
    <row r="314" spans="1:12" s="72" customFormat="1" ht="13.5" customHeight="1">
      <c r="A314" s="50"/>
      <c r="B314" s="117" t="s">
        <v>794</v>
      </c>
      <c r="C314" s="324" t="s">
        <v>4</v>
      </c>
      <c r="D314" s="119">
        <v>2.853</v>
      </c>
      <c r="E314" s="120">
        <v>16343.693080612013</v>
      </c>
      <c r="F314" s="121">
        <v>281.36834893811374</v>
      </c>
      <c r="G314" s="121">
        <v>368.5224937200274</v>
      </c>
      <c r="H314" s="121">
        <v>385.58666362183146</v>
      </c>
      <c r="I314" s="121">
        <v>224.24845855218086</v>
      </c>
      <c r="J314" s="121">
        <v>2012.021009362868</v>
      </c>
      <c r="K314" s="122">
        <v>19615.440054807033</v>
      </c>
      <c r="L314" s="49" t="s">
        <v>976</v>
      </c>
    </row>
    <row r="315" spans="1:12" s="72" customFormat="1" ht="13.5" customHeight="1">
      <c r="A315" s="50"/>
      <c r="B315" s="117" t="s">
        <v>779</v>
      </c>
      <c r="C315" s="291" t="s">
        <v>780</v>
      </c>
      <c r="D315" s="119">
        <v>3.396</v>
      </c>
      <c r="E315" s="120">
        <v>15348.9</v>
      </c>
      <c r="F315" s="121">
        <v>243.6</v>
      </c>
      <c r="G315" s="121">
        <v>372.75</v>
      </c>
      <c r="H315" s="121">
        <v>327.6</v>
      </c>
      <c r="I315" s="121">
        <v>224.7</v>
      </c>
      <c r="J315" s="121">
        <v>1925.7</v>
      </c>
      <c r="K315" s="122">
        <v>18443.25</v>
      </c>
      <c r="L315" s="49" t="s">
        <v>977</v>
      </c>
    </row>
    <row r="316" spans="1:12" s="72" customFormat="1" ht="13.5" customHeight="1">
      <c r="A316" s="11">
        <f>A313+1</f>
        <v>234</v>
      </c>
      <c r="B316" s="255" t="s">
        <v>282</v>
      </c>
      <c r="C316" s="256" t="s">
        <v>477</v>
      </c>
      <c r="D316" s="257">
        <v>9.947</v>
      </c>
      <c r="E316" s="290">
        <v>2981</v>
      </c>
      <c r="F316" s="237">
        <v>99</v>
      </c>
      <c r="G316" s="237">
        <v>99</v>
      </c>
      <c r="H316" s="237">
        <v>96</v>
      </c>
      <c r="I316" s="237">
        <v>90</v>
      </c>
      <c r="J316" s="237">
        <v>116.41</v>
      </c>
      <c r="K316" s="279">
        <v>3481</v>
      </c>
      <c r="L316" s="40" t="s">
        <v>919</v>
      </c>
    </row>
    <row r="317" spans="1:12" s="72" customFormat="1" ht="13.5" customHeight="1">
      <c r="A317" s="11">
        <f>A316+1</f>
        <v>235</v>
      </c>
      <c r="B317" s="248" t="s">
        <v>283</v>
      </c>
      <c r="C317" s="249" t="s">
        <v>478</v>
      </c>
      <c r="D317" s="250">
        <v>14.030000000000001</v>
      </c>
      <c r="E317" s="290">
        <v>3453.59</v>
      </c>
      <c r="F317" s="237">
        <v>64.89</v>
      </c>
      <c r="G317" s="237">
        <v>86.52</v>
      </c>
      <c r="H317" s="237">
        <v>93.73</v>
      </c>
      <c r="I317" s="237">
        <v>70.04</v>
      </c>
      <c r="J317" s="237">
        <v>87.55</v>
      </c>
      <c r="K317" s="279">
        <v>3856.32</v>
      </c>
      <c r="L317" s="47" t="s">
        <v>795</v>
      </c>
    </row>
    <row r="318" spans="1:12" s="72" customFormat="1" ht="13.5" customHeight="1">
      <c r="A318" s="11">
        <f>A317+1</f>
        <v>236</v>
      </c>
      <c r="B318" s="248" t="s">
        <v>284</v>
      </c>
      <c r="C318" s="249" t="s">
        <v>537</v>
      </c>
      <c r="D318" s="250">
        <v>0.6</v>
      </c>
      <c r="E318" s="420" t="s">
        <v>356</v>
      </c>
      <c r="F318" s="421"/>
      <c r="G318" s="421"/>
      <c r="H318" s="421"/>
      <c r="I318" s="421"/>
      <c r="J318" s="421"/>
      <c r="K318" s="422"/>
      <c r="L318" s="31"/>
    </row>
    <row r="319" spans="1:12" s="72" customFormat="1" ht="13.5" customHeight="1">
      <c r="A319" s="11">
        <f>A318+1</f>
        <v>237</v>
      </c>
      <c r="B319" s="248" t="s">
        <v>285</v>
      </c>
      <c r="C319" s="249" t="s">
        <v>479</v>
      </c>
      <c r="D319" s="250">
        <v>0.111</v>
      </c>
      <c r="E319" s="420" t="s">
        <v>356</v>
      </c>
      <c r="F319" s="421"/>
      <c r="G319" s="421"/>
      <c r="H319" s="421"/>
      <c r="I319" s="421"/>
      <c r="J319" s="421"/>
      <c r="K319" s="422"/>
      <c r="L319" s="31"/>
    </row>
    <row r="320" spans="1:12" s="72" customFormat="1" ht="13.5" customHeight="1" thickBot="1">
      <c r="A320" s="13">
        <f>A319+1</f>
        <v>238</v>
      </c>
      <c r="B320" s="251" t="s">
        <v>286</v>
      </c>
      <c r="C320" s="252" t="s">
        <v>480</v>
      </c>
      <c r="D320" s="253">
        <v>19.459</v>
      </c>
      <c r="E320" s="227">
        <v>4016</v>
      </c>
      <c r="F320" s="228">
        <v>96</v>
      </c>
      <c r="G320" s="228">
        <v>80</v>
      </c>
      <c r="H320" s="228">
        <v>57</v>
      </c>
      <c r="I320" s="228">
        <v>90</v>
      </c>
      <c r="J320" s="228">
        <v>52.98</v>
      </c>
      <c r="K320" s="229">
        <v>4391</v>
      </c>
      <c r="L320" s="43" t="s">
        <v>920</v>
      </c>
    </row>
    <row r="321" spans="1:12" s="72" customFormat="1" ht="15" customHeight="1" thickBot="1" thickTop="1">
      <c r="A321" s="14"/>
      <c r="B321" s="166"/>
      <c r="C321" s="167" t="s">
        <v>77</v>
      </c>
      <c r="D321" s="147">
        <f>SUM(D287:D320)-D290-D291-D293-D314-D315</f>
        <v>221.37500000000003</v>
      </c>
      <c r="E321" s="169"/>
      <c r="F321" s="169"/>
      <c r="G321" s="169"/>
      <c r="H321" s="169"/>
      <c r="I321" s="169"/>
      <c r="J321" s="169"/>
      <c r="K321" s="170"/>
      <c r="L321" s="37"/>
    </row>
    <row r="322" spans="1:12" s="72" customFormat="1" ht="13.5" customHeight="1" thickBot="1" thickTop="1">
      <c r="A322" s="15">
        <f>A320+1</f>
        <v>239</v>
      </c>
      <c r="B322" s="269" t="s">
        <v>287</v>
      </c>
      <c r="C322" s="270" t="s">
        <v>481</v>
      </c>
      <c r="D322" s="271">
        <v>7.39</v>
      </c>
      <c r="E322" s="201">
        <v>4003.61</v>
      </c>
      <c r="F322" s="202">
        <v>64.89</v>
      </c>
      <c r="G322" s="202">
        <v>48.41</v>
      </c>
      <c r="H322" s="202">
        <v>41.2</v>
      </c>
      <c r="I322" s="202">
        <v>83.43</v>
      </c>
      <c r="J322" s="202">
        <v>94.76</v>
      </c>
      <c r="K322" s="203">
        <v>4336.3</v>
      </c>
      <c r="L322" s="47" t="s">
        <v>795</v>
      </c>
    </row>
    <row r="323" spans="1:12" s="72" customFormat="1" ht="15" customHeight="1" thickBot="1" thickTop="1">
      <c r="A323" s="20"/>
      <c r="B323" s="241"/>
      <c r="C323" s="287" t="s">
        <v>78</v>
      </c>
      <c r="D323" s="299">
        <v>7.39</v>
      </c>
      <c r="E323" s="243"/>
      <c r="F323" s="243"/>
      <c r="G323" s="243"/>
      <c r="H323" s="243"/>
      <c r="I323" s="243"/>
      <c r="J323" s="243"/>
      <c r="K323" s="244"/>
      <c r="L323" s="48"/>
    </row>
    <row r="324" spans="1:12" s="72" customFormat="1" ht="13.5" customHeight="1" thickTop="1">
      <c r="A324" s="10">
        <f>A322+1</f>
        <v>240</v>
      </c>
      <c r="B324" s="245" t="s">
        <v>288</v>
      </c>
      <c r="C324" s="301" t="s">
        <v>482</v>
      </c>
      <c r="D324" s="247">
        <v>16.568</v>
      </c>
      <c r="E324" s="114">
        <v>2012.93</v>
      </c>
      <c r="F324" s="115">
        <v>14.14</v>
      </c>
      <c r="G324" s="115">
        <v>39.39</v>
      </c>
      <c r="H324" s="115">
        <v>29.29</v>
      </c>
      <c r="I324" s="115">
        <v>50.5</v>
      </c>
      <c r="J324" s="115">
        <v>55.55</v>
      </c>
      <c r="K324" s="116">
        <v>2201.8</v>
      </c>
      <c r="L324" s="6" t="s">
        <v>795</v>
      </c>
    </row>
    <row r="325" spans="1:12" s="72" customFormat="1" ht="13.5" customHeight="1">
      <c r="A325" s="11">
        <f>A324+1</f>
        <v>241</v>
      </c>
      <c r="B325" s="248" t="s">
        <v>289</v>
      </c>
      <c r="C325" s="131" t="s">
        <v>483</v>
      </c>
      <c r="D325" s="250">
        <v>10.552</v>
      </c>
      <c r="E325" s="290">
        <v>2067.47</v>
      </c>
      <c r="F325" s="237">
        <v>14.14</v>
      </c>
      <c r="G325" s="237">
        <v>40.4</v>
      </c>
      <c r="H325" s="237">
        <v>30.3</v>
      </c>
      <c r="I325" s="237">
        <v>51.51</v>
      </c>
      <c r="J325" s="237">
        <v>56.56</v>
      </c>
      <c r="K325" s="279">
        <v>2260.38</v>
      </c>
      <c r="L325" s="47" t="s">
        <v>795</v>
      </c>
    </row>
    <row r="326" spans="1:12" s="72" customFormat="1" ht="13.5" customHeight="1">
      <c r="A326" s="50"/>
      <c r="B326" s="117" t="s">
        <v>695</v>
      </c>
      <c r="C326" s="185" t="s">
        <v>184</v>
      </c>
      <c r="D326" s="119">
        <v>0.187</v>
      </c>
      <c r="E326" s="417" t="s">
        <v>356</v>
      </c>
      <c r="F326" s="418"/>
      <c r="G326" s="418"/>
      <c r="H326" s="418"/>
      <c r="I326" s="418"/>
      <c r="J326" s="418"/>
      <c r="K326" s="419"/>
      <c r="L326" s="49" t="s">
        <v>975</v>
      </c>
    </row>
    <row r="327" spans="1:12" s="72" customFormat="1" ht="13.5" customHeight="1">
      <c r="A327" s="11">
        <f>A325+1</f>
        <v>242</v>
      </c>
      <c r="B327" s="248" t="s">
        <v>290</v>
      </c>
      <c r="C327" s="131" t="s">
        <v>484</v>
      </c>
      <c r="D327" s="250">
        <v>13.887</v>
      </c>
      <c r="E327" s="290">
        <v>4123</v>
      </c>
      <c r="F327" s="237">
        <v>20</v>
      </c>
      <c r="G327" s="237">
        <v>55</v>
      </c>
      <c r="H327" s="237">
        <v>38</v>
      </c>
      <c r="I327" s="237">
        <v>37</v>
      </c>
      <c r="J327" s="237">
        <v>76.7</v>
      </c>
      <c r="K327" s="279">
        <v>4350</v>
      </c>
      <c r="L327" s="40" t="s">
        <v>921</v>
      </c>
    </row>
    <row r="328" spans="1:12" s="72" customFormat="1" ht="13.5" customHeight="1">
      <c r="A328" s="11">
        <f aca="true" t="shared" si="5" ref="A328:A333">A327+1</f>
        <v>243</v>
      </c>
      <c r="B328" s="248" t="s">
        <v>291</v>
      </c>
      <c r="C328" s="131" t="s">
        <v>485</v>
      </c>
      <c r="D328" s="250">
        <v>1.663</v>
      </c>
      <c r="E328" s="420" t="s">
        <v>356</v>
      </c>
      <c r="F328" s="421"/>
      <c r="G328" s="421"/>
      <c r="H328" s="421"/>
      <c r="I328" s="421"/>
      <c r="J328" s="421"/>
      <c r="K328" s="422"/>
      <c r="L328" s="31"/>
    </row>
    <row r="329" spans="1:12" s="72" customFormat="1" ht="13.5" customHeight="1">
      <c r="A329" s="11">
        <f t="shared" si="5"/>
        <v>244</v>
      </c>
      <c r="B329" s="248" t="s">
        <v>292</v>
      </c>
      <c r="C329" s="131" t="s">
        <v>486</v>
      </c>
      <c r="D329" s="250">
        <v>1.387</v>
      </c>
      <c r="E329" s="420" t="s">
        <v>356</v>
      </c>
      <c r="F329" s="421"/>
      <c r="G329" s="421"/>
      <c r="H329" s="421"/>
      <c r="I329" s="421"/>
      <c r="J329" s="421"/>
      <c r="K329" s="422"/>
      <c r="L329" s="31"/>
    </row>
    <row r="330" spans="1:12" s="72" customFormat="1" ht="13.5" customHeight="1">
      <c r="A330" s="11">
        <f t="shared" si="5"/>
        <v>245</v>
      </c>
      <c r="B330" s="248" t="s">
        <v>293</v>
      </c>
      <c r="C330" s="131" t="s">
        <v>487</v>
      </c>
      <c r="D330" s="250">
        <v>14.774</v>
      </c>
      <c r="E330" s="290">
        <v>2015</v>
      </c>
      <c r="F330" s="237">
        <v>13</v>
      </c>
      <c r="G330" s="237">
        <v>51</v>
      </c>
      <c r="H330" s="237">
        <v>35</v>
      </c>
      <c r="I330" s="237">
        <v>48</v>
      </c>
      <c r="J330" s="237">
        <v>103.1</v>
      </c>
      <c r="K330" s="279">
        <v>2266</v>
      </c>
      <c r="L330" s="40" t="s">
        <v>922</v>
      </c>
    </row>
    <row r="331" spans="1:12" s="72" customFormat="1" ht="13.5" customHeight="1">
      <c r="A331" s="11">
        <f t="shared" si="5"/>
        <v>246</v>
      </c>
      <c r="B331" s="248" t="s">
        <v>294</v>
      </c>
      <c r="C331" s="131" t="s">
        <v>488</v>
      </c>
      <c r="D331" s="250">
        <v>10.071</v>
      </c>
      <c r="E331" s="290">
        <v>1480</v>
      </c>
      <c r="F331" s="237">
        <v>12</v>
      </c>
      <c r="G331" s="237">
        <v>35</v>
      </c>
      <c r="H331" s="237">
        <v>23</v>
      </c>
      <c r="I331" s="237">
        <v>48</v>
      </c>
      <c r="J331" s="237">
        <v>107.4</v>
      </c>
      <c r="K331" s="279">
        <v>1706</v>
      </c>
      <c r="L331" s="40" t="s">
        <v>923</v>
      </c>
    </row>
    <row r="332" spans="1:12" s="72" customFormat="1" ht="13.5" customHeight="1">
      <c r="A332" s="11">
        <f t="shared" si="5"/>
        <v>247</v>
      </c>
      <c r="B332" s="248" t="s">
        <v>295</v>
      </c>
      <c r="C332" s="131" t="s">
        <v>489</v>
      </c>
      <c r="D332" s="250">
        <v>0.783</v>
      </c>
      <c r="E332" s="420" t="s">
        <v>356</v>
      </c>
      <c r="F332" s="421"/>
      <c r="G332" s="421"/>
      <c r="H332" s="421"/>
      <c r="I332" s="421"/>
      <c r="J332" s="421"/>
      <c r="K332" s="422"/>
      <c r="L332" s="31"/>
    </row>
    <row r="333" spans="1:12" s="72" customFormat="1" ht="13.5" customHeight="1" thickBot="1">
      <c r="A333" s="13">
        <f t="shared" si="5"/>
        <v>248</v>
      </c>
      <c r="B333" s="251" t="s">
        <v>296</v>
      </c>
      <c r="C333" s="187" t="s">
        <v>490</v>
      </c>
      <c r="D333" s="253">
        <v>7.017</v>
      </c>
      <c r="E333" s="227">
        <v>1630.65</v>
      </c>
      <c r="F333" s="228">
        <v>13.13</v>
      </c>
      <c r="G333" s="228">
        <v>34.34</v>
      </c>
      <c r="H333" s="228">
        <v>23.23</v>
      </c>
      <c r="I333" s="228">
        <v>42.42</v>
      </c>
      <c r="J333" s="228">
        <v>93.93</v>
      </c>
      <c r="K333" s="229">
        <v>1837.7000000000003</v>
      </c>
      <c r="L333" s="464" t="s">
        <v>795</v>
      </c>
    </row>
    <row r="334" spans="1:12" s="72" customFormat="1" ht="15" customHeight="1" thickBot="1" thickTop="1">
      <c r="A334" s="14"/>
      <c r="B334" s="166"/>
      <c r="C334" s="167" t="s">
        <v>79</v>
      </c>
      <c r="D334" s="147">
        <f>SUM(D324:D333)-D326</f>
        <v>76.702</v>
      </c>
      <c r="E334" s="169"/>
      <c r="F334" s="169"/>
      <c r="G334" s="169"/>
      <c r="H334" s="169"/>
      <c r="I334" s="169"/>
      <c r="J334" s="169"/>
      <c r="K334" s="170"/>
      <c r="L334" s="37"/>
    </row>
    <row r="335" spans="1:12" s="72" customFormat="1" ht="13.5" customHeight="1" thickTop="1">
      <c r="A335" s="53"/>
      <c r="B335" s="325" t="s">
        <v>821</v>
      </c>
      <c r="C335" s="326" t="s">
        <v>822</v>
      </c>
      <c r="D335" s="327">
        <v>0.07</v>
      </c>
      <c r="E335" s="423" t="s">
        <v>356</v>
      </c>
      <c r="F335" s="424"/>
      <c r="G335" s="424"/>
      <c r="H335" s="424"/>
      <c r="I335" s="424"/>
      <c r="J335" s="424"/>
      <c r="K335" s="425"/>
      <c r="L335" s="54" t="s">
        <v>978</v>
      </c>
    </row>
    <row r="336" spans="1:12" s="72" customFormat="1" ht="13.5" customHeight="1">
      <c r="A336" s="11">
        <f>A333+1</f>
        <v>249</v>
      </c>
      <c r="B336" s="248" t="s">
        <v>297</v>
      </c>
      <c r="C336" s="129" t="s">
        <v>793</v>
      </c>
      <c r="D336" s="250">
        <v>3.994</v>
      </c>
      <c r="E336" s="290">
        <v>4505.078563084027</v>
      </c>
      <c r="F336" s="237">
        <v>23.771576711861936</v>
      </c>
      <c r="G336" s="237">
        <v>70.47619010825517</v>
      </c>
      <c r="H336" s="237">
        <v>50.97915013395982</v>
      </c>
      <c r="I336" s="237">
        <v>141.040347222622</v>
      </c>
      <c r="J336" s="237">
        <v>97.55245683257051</v>
      </c>
      <c r="K336" s="279">
        <v>4888.898284093296</v>
      </c>
      <c r="L336" s="40" t="s">
        <v>924</v>
      </c>
    </row>
    <row r="337" spans="1:12" s="72" customFormat="1" ht="13.5" customHeight="1">
      <c r="A337" s="11">
        <f>A336+1</f>
        <v>250</v>
      </c>
      <c r="B337" s="255" t="s">
        <v>298</v>
      </c>
      <c r="C337" s="124" t="s">
        <v>186</v>
      </c>
      <c r="D337" s="257">
        <v>11.881</v>
      </c>
      <c r="E337" s="290">
        <v>3079.46</v>
      </c>
      <c r="F337" s="237">
        <v>14.3</v>
      </c>
      <c r="G337" s="237">
        <v>51.7</v>
      </c>
      <c r="H337" s="237">
        <v>39.6</v>
      </c>
      <c r="I337" s="237">
        <v>84.7</v>
      </c>
      <c r="J337" s="237">
        <v>70.35</v>
      </c>
      <c r="K337" s="279">
        <v>3340.1099999999997</v>
      </c>
      <c r="L337" s="47" t="s">
        <v>795</v>
      </c>
    </row>
    <row r="338" spans="1:12" s="72" customFormat="1" ht="13.5" customHeight="1">
      <c r="A338" s="11">
        <f>A337+1</f>
        <v>251</v>
      </c>
      <c r="B338" s="248" t="s">
        <v>299</v>
      </c>
      <c r="C338" s="129" t="s">
        <v>187</v>
      </c>
      <c r="D338" s="250">
        <v>10.091</v>
      </c>
      <c r="E338" s="290">
        <v>4044.96</v>
      </c>
      <c r="F338" s="237">
        <v>17.6</v>
      </c>
      <c r="G338" s="237">
        <v>68.2</v>
      </c>
      <c r="H338" s="237">
        <v>52.8</v>
      </c>
      <c r="I338" s="237">
        <v>106.05</v>
      </c>
      <c r="J338" s="237">
        <v>93.45</v>
      </c>
      <c r="K338" s="279">
        <v>4383.06</v>
      </c>
      <c r="L338" s="130" t="s">
        <v>795</v>
      </c>
    </row>
    <row r="339" spans="1:12" s="72" customFormat="1" ht="13.5" customHeight="1">
      <c r="A339" s="11">
        <f>A338+1</f>
        <v>252</v>
      </c>
      <c r="B339" s="248" t="s">
        <v>300</v>
      </c>
      <c r="C339" s="129" t="s">
        <v>188</v>
      </c>
      <c r="D339" s="250">
        <v>1.484</v>
      </c>
      <c r="E339" s="420" t="s">
        <v>356</v>
      </c>
      <c r="F339" s="421"/>
      <c r="G339" s="421"/>
      <c r="H339" s="421"/>
      <c r="I339" s="421"/>
      <c r="J339" s="421"/>
      <c r="K339" s="422"/>
      <c r="L339" s="31"/>
    </row>
    <row r="340" spans="1:12" s="72" customFormat="1" ht="13.5" customHeight="1">
      <c r="A340" s="50"/>
      <c r="B340" s="117" t="s">
        <v>699</v>
      </c>
      <c r="C340" s="328" t="s">
        <v>538</v>
      </c>
      <c r="D340" s="119">
        <v>0.766</v>
      </c>
      <c r="E340" s="417" t="s">
        <v>356</v>
      </c>
      <c r="F340" s="418"/>
      <c r="G340" s="418"/>
      <c r="H340" s="418"/>
      <c r="I340" s="418"/>
      <c r="J340" s="418"/>
      <c r="K340" s="419"/>
      <c r="L340" s="49" t="s">
        <v>975</v>
      </c>
    </row>
    <row r="341" spans="1:12" s="72" customFormat="1" ht="13.5" customHeight="1">
      <c r="A341" s="11">
        <f>A339+1</f>
        <v>253</v>
      </c>
      <c r="B341" s="255" t="s">
        <v>301</v>
      </c>
      <c r="C341" s="302" t="s">
        <v>189</v>
      </c>
      <c r="D341" s="257">
        <v>23.41</v>
      </c>
      <c r="E341" s="290">
        <v>1804.4</v>
      </c>
      <c r="F341" s="237">
        <v>10.5</v>
      </c>
      <c r="G341" s="237">
        <v>38.85</v>
      </c>
      <c r="H341" s="237">
        <v>17.85</v>
      </c>
      <c r="I341" s="237">
        <v>18.9</v>
      </c>
      <c r="J341" s="237">
        <v>16.8</v>
      </c>
      <c r="K341" s="279">
        <v>1907.3</v>
      </c>
      <c r="L341" s="130" t="s">
        <v>795</v>
      </c>
    </row>
    <row r="342" spans="1:12" s="72" customFormat="1" ht="13.5" customHeight="1">
      <c r="A342" s="11">
        <f>A341+1</f>
        <v>254</v>
      </c>
      <c r="B342" s="248" t="s">
        <v>302</v>
      </c>
      <c r="C342" s="300" t="s">
        <v>190</v>
      </c>
      <c r="D342" s="250">
        <v>22.225</v>
      </c>
      <c r="E342" s="290">
        <v>1061.55</v>
      </c>
      <c r="F342" s="237">
        <v>5.25</v>
      </c>
      <c r="G342" s="237">
        <v>31.5</v>
      </c>
      <c r="H342" s="237">
        <v>18.9</v>
      </c>
      <c r="I342" s="237">
        <v>21</v>
      </c>
      <c r="J342" s="237">
        <v>19.95</v>
      </c>
      <c r="K342" s="279">
        <v>1158.15</v>
      </c>
      <c r="L342" s="47" t="s">
        <v>795</v>
      </c>
    </row>
    <row r="343" spans="1:12" s="72" customFormat="1" ht="13.5" customHeight="1">
      <c r="A343" s="11">
        <f>A342+1</f>
        <v>255</v>
      </c>
      <c r="B343" s="248" t="s">
        <v>303</v>
      </c>
      <c r="C343" s="300" t="s">
        <v>191</v>
      </c>
      <c r="D343" s="250">
        <v>34.31</v>
      </c>
      <c r="E343" s="290">
        <v>531.8008398320336</v>
      </c>
      <c r="F343" s="237">
        <v>2.2315536892621477</v>
      </c>
      <c r="G343" s="237">
        <v>21.993041391721654</v>
      </c>
      <c r="H343" s="237">
        <v>14.670665866826635</v>
      </c>
      <c r="I343" s="237">
        <v>31.54121175764847</v>
      </c>
      <c r="J343" s="237">
        <v>14.30497900419916</v>
      </c>
      <c r="K343" s="279">
        <v>616.5422915416917</v>
      </c>
      <c r="L343" s="40" t="s">
        <v>991</v>
      </c>
    </row>
    <row r="344" spans="1:12" s="72" customFormat="1" ht="13.5" customHeight="1">
      <c r="A344" s="11">
        <f>A343+1</f>
        <v>256</v>
      </c>
      <c r="B344" s="248" t="s">
        <v>304</v>
      </c>
      <c r="C344" s="300" t="s">
        <v>192</v>
      </c>
      <c r="D344" s="250">
        <v>5.076</v>
      </c>
      <c r="E344" s="290">
        <v>1450.05</v>
      </c>
      <c r="F344" s="237">
        <v>4.2</v>
      </c>
      <c r="G344" s="237">
        <v>23.1</v>
      </c>
      <c r="H344" s="237">
        <v>15.75</v>
      </c>
      <c r="I344" s="237">
        <v>31.5</v>
      </c>
      <c r="J344" s="237">
        <v>36.75</v>
      </c>
      <c r="K344" s="279">
        <v>1561.35</v>
      </c>
      <c r="L344" s="47" t="s">
        <v>795</v>
      </c>
    </row>
    <row r="345" spans="1:12" s="72" customFormat="1" ht="13.5" customHeight="1" thickBot="1">
      <c r="A345" s="13">
        <f>A344+1</f>
        <v>257</v>
      </c>
      <c r="B345" s="329" t="s">
        <v>305</v>
      </c>
      <c r="C345" s="330" t="s">
        <v>193</v>
      </c>
      <c r="D345" s="331">
        <v>3.994</v>
      </c>
      <c r="E345" s="227">
        <v>2544.15</v>
      </c>
      <c r="F345" s="228">
        <v>5.25</v>
      </c>
      <c r="G345" s="228">
        <v>36.75</v>
      </c>
      <c r="H345" s="228">
        <v>30.45</v>
      </c>
      <c r="I345" s="228">
        <v>19.95</v>
      </c>
      <c r="J345" s="228">
        <v>26.25</v>
      </c>
      <c r="K345" s="229">
        <v>2662.7999999999997</v>
      </c>
      <c r="L345" s="464" t="s">
        <v>795</v>
      </c>
    </row>
    <row r="346" spans="1:12" s="72" customFormat="1" ht="15" customHeight="1" thickBot="1" thickTop="1">
      <c r="A346" s="14"/>
      <c r="B346" s="166"/>
      <c r="C346" s="167" t="s">
        <v>80</v>
      </c>
      <c r="D346" s="147">
        <f>SUM(D335:D345)-D335-D340</f>
        <v>116.46499999999999</v>
      </c>
      <c r="E346" s="169"/>
      <c r="F346" s="169"/>
      <c r="G346" s="169"/>
      <c r="H346" s="169"/>
      <c r="I346" s="169"/>
      <c r="J346" s="169"/>
      <c r="K346" s="170"/>
      <c r="L346" s="37"/>
    </row>
    <row r="347" spans="1:12" s="67" customFormat="1" ht="13.5" customHeight="1" thickBot="1" thickTop="1">
      <c r="A347" s="18">
        <f>A345+1</f>
        <v>258</v>
      </c>
      <c r="B347" s="188" t="s">
        <v>306</v>
      </c>
      <c r="C347" s="332" t="s">
        <v>194</v>
      </c>
      <c r="D347" s="173">
        <v>11.852</v>
      </c>
      <c r="E347" s="114">
        <v>1216.8</v>
      </c>
      <c r="F347" s="115">
        <v>6.3</v>
      </c>
      <c r="G347" s="115">
        <v>21</v>
      </c>
      <c r="H347" s="115">
        <v>15.75</v>
      </c>
      <c r="I347" s="115">
        <v>30.45</v>
      </c>
      <c r="J347" s="115">
        <v>34.65</v>
      </c>
      <c r="K347" s="116">
        <v>1324.95</v>
      </c>
      <c r="L347" s="5" t="s">
        <v>795</v>
      </c>
    </row>
    <row r="348" spans="1:12" s="72" customFormat="1" ht="15" customHeight="1" thickBot="1" thickTop="1">
      <c r="A348" s="14"/>
      <c r="B348" s="166"/>
      <c r="C348" s="167" t="s">
        <v>81</v>
      </c>
      <c r="D348" s="147">
        <v>11.852</v>
      </c>
      <c r="E348" s="169"/>
      <c r="F348" s="169"/>
      <c r="G348" s="169"/>
      <c r="H348" s="169"/>
      <c r="I348" s="169"/>
      <c r="J348" s="169"/>
      <c r="K348" s="170"/>
      <c r="L348" s="37"/>
    </row>
    <row r="349" spans="1:12" s="72" customFormat="1" ht="13.5" customHeight="1" thickTop="1">
      <c r="A349" s="10">
        <f>A347+1</f>
        <v>259</v>
      </c>
      <c r="B349" s="245" t="s">
        <v>307</v>
      </c>
      <c r="C349" s="246" t="s">
        <v>195</v>
      </c>
      <c r="D349" s="247">
        <v>2.445</v>
      </c>
      <c r="E349" s="426" t="s">
        <v>356</v>
      </c>
      <c r="F349" s="427"/>
      <c r="G349" s="427"/>
      <c r="H349" s="427"/>
      <c r="I349" s="427"/>
      <c r="J349" s="427"/>
      <c r="K349" s="428"/>
      <c r="L349" s="38"/>
    </row>
    <row r="350" spans="1:12" s="72" customFormat="1" ht="13.5" customHeight="1">
      <c r="A350" s="11">
        <f>A349+1</f>
        <v>260</v>
      </c>
      <c r="B350" s="248" t="s">
        <v>308</v>
      </c>
      <c r="C350" s="249" t="s">
        <v>196</v>
      </c>
      <c r="D350" s="250">
        <v>58.127</v>
      </c>
      <c r="E350" s="44">
        <v>2463.76</v>
      </c>
      <c r="F350" s="45">
        <v>15.75</v>
      </c>
      <c r="G350" s="45">
        <v>35.7</v>
      </c>
      <c r="H350" s="45">
        <v>29.4</v>
      </c>
      <c r="I350" s="45">
        <v>19.95</v>
      </c>
      <c r="J350" s="45">
        <v>14.7</v>
      </c>
      <c r="K350" s="175">
        <v>2579.2599999999998</v>
      </c>
      <c r="L350" s="47" t="s">
        <v>795</v>
      </c>
    </row>
    <row r="351" spans="1:101" s="74" customFormat="1" ht="13.5" customHeight="1">
      <c r="A351" s="50"/>
      <c r="B351" s="117" t="s">
        <v>259</v>
      </c>
      <c r="C351" s="291" t="s">
        <v>798</v>
      </c>
      <c r="D351" s="119">
        <v>0.102</v>
      </c>
      <c r="E351" s="417" t="s">
        <v>356</v>
      </c>
      <c r="F351" s="418"/>
      <c r="G351" s="418"/>
      <c r="H351" s="418"/>
      <c r="I351" s="418"/>
      <c r="J351" s="418"/>
      <c r="K351" s="419"/>
      <c r="L351" s="49" t="s">
        <v>979</v>
      </c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  <c r="BZ351" s="67"/>
      <c r="CA351" s="67"/>
      <c r="CB351" s="67"/>
      <c r="CC351" s="67"/>
      <c r="CD351" s="6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</row>
    <row r="352" spans="1:12" s="72" customFormat="1" ht="13.5" customHeight="1">
      <c r="A352" s="11">
        <f>A350+1</f>
        <v>261</v>
      </c>
      <c r="B352" s="248" t="s">
        <v>309</v>
      </c>
      <c r="C352" s="256" t="s">
        <v>197</v>
      </c>
      <c r="D352" s="250">
        <v>11.045</v>
      </c>
      <c r="E352" s="290">
        <v>3027</v>
      </c>
      <c r="F352" s="237">
        <v>10</v>
      </c>
      <c r="G352" s="237">
        <v>59</v>
      </c>
      <c r="H352" s="237">
        <v>29</v>
      </c>
      <c r="I352" s="237">
        <v>40</v>
      </c>
      <c r="J352" s="237">
        <v>42.6</v>
      </c>
      <c r="K352" s="279">
        <v>3207</v>
      </c>
      <c r="L352" s="40" t="s">
        <v>925</v>
      </c>
    </row>
    <row r="353" spans="1:12" s="72" customFormat="1" ht="13.5" customHeight="1">
      <c r="A353" s="11">
        <f>A352+1</f>
        <v>262</v>
      </c>
      <c r="B353" s="248" t="s">
        <v>310</v>
      </c>
      <c r="C353" s="249" t="s">
        <v>198</v>
      </c>
      <c r="D353" s="250">
        <v>1.38</v>
      </c>
      <c r="E353" s="290">
        <v>2958.9</v>
      </c>
      <c r="F353" s="237">
        <v>8.4</v>
      </c>
      <c r="G353" s="237">
        <v>72.45</v>
      </c>
      <c r="H353" s="237">
        <v>26.25</v>
      </c>
      <c r="I353" s="237">
        <v>32.55</v>
      </c>
      <c r="J353" s="237">
        <v>27.3</v>
      </c>
      <c r="K353" s="279">
        <v>3125.8500000000004</v>
      </c>
      <c r="L353" s="47" t="s">
        <v>795</v>
      </c>
    </row>
    <row r="354" spans="1:12" s="72" customFormat="1" ht="13.5" customHeight="1">
      <c r="A354" s="11">
        <f>A353+1</f>
        <v>263</v>
      </c>
      <c r="B354" s="248" t="s">
        <v>311</v>
      </c>
      <c r="C354" s="249" t="s">
        <v>199</v>
      </c>
      <c r="D354" s="250">
        <v>0.541</v>
      </c>
      <c r="E354" s="290">
        <v>2092.65</v>
      </c>
      <c r="F354" s="237">
        <v>11.55</v>
      </c>
      <c r="G354" s="237">
        <v>42</v>
      </c>
      <c r="H354" s="237">
        <v>21</v>
      </c>
      <c r="I354" s="237">
        <v>21</v>
      </c>
      <c r="J354" s="237">
        <v>18.9</v>
      </c>
      <c r="K354" s="279">
        <v>2207.1000000000004</v>
      </c>
      <c r="L354" s="47" t="s">
        <v>795</v>
      </c>
    </row>
    <row r="355" spans="1:12" s="72" customFormat="1" ht="13.5" customHeight="1">
      <c r="A355" s="11">
        <f>A354+1</f>
        <v>264</v>
      </c>
      <c r="B355" s="248" t="s">
        <v>312</v>
      </c>
      <c r="C355" s="249" t="s">
        <v>200</v>
      </c>
      <c r="D355" s="250">
        <v>14.32</v>
      </c>
      <c r="E355" s="290">
        <v>1946.894182317911</v>
      </c>
      <c r="F355" s="237">
        <v>14.586349060925333</v>
      </c>
      <c r="G355" s="237">
        <v>40.820888685295465</v>
      </c>
      <c r="H355" s="237">
        <v>19.591387998167658</v>
      </c>
      <c r="I355" s="237">
        <v>20.561612459917544</v>
      </c>
      <c r="J355" s="237">
        <v>15.955107650022905</v>
      </c>
      <c r="K355" s="279">
        <v>2058.40952817224</v>
      </c>
      <c r="L355" s="40" t="s">
        <v>926</v>
      </c>
    </row>
    <row r="356" spans="1:12" s="72" customFormat="1" ht="13.5" customHeight="1" thickBot="1">
      <c r="A356" s="13">
        <f>A355+1</f>
        <v>265</v>
      </c>
      <c r="B356" s="251" t="s">
        <v>313</v>
      </c>
      <c r="C356" s="252" t="s">
        <v>201</v>
      </c>
      <c r="D356" s="253">
        <v>9.003</v>
      </c>
      <c r="E356" s="227">
        <v>1114.88</v>
      </c>
      <c r="F356" s="228">
        <v>7.35</v>
      </c>
      <c r="G356" s="228">
        <v>24.15</v>
      </c>
      <c r="H356" s="228">
        <v>10.5</v>
      </c>
      <c r="I356" s="228">
        <v>11.55</v>
      </c>
      <c r="J356" s="228">
        <v>10.5</v>
      </c>
      <c r="K356" s="229">
        <v>1178.93</v>
      </c>
      <c r="L356" s="464" t="s">
        <v>795</v>
      </c>
    </row>
    <row r="357" spans="1:12" s="72" customFormat="1" ht="15" customHeight="1" thickBot="1" thickTop="1">
      <c r="A357" s="14"/>
      <c r="B357" s="166"/>
      <c r="C357" s="167" t="s">
        <v>82</v>
      </c>
      <c r="D357" s="147">
        <f>SUM(D349:D356)-D351</f>
        <v>96.86099999999998</v>
      </c>
      <c r="E357" s="333"/>
      <c r="F357" s="333"/>
      <c r="G357" s="333"/>
      <c r="H357" s="333"/>
      <c r="I357" s="333"/>
      <c r="J357" s="333"/>
      <c r="K357" s="334"/>
      <c r="L357" s="37"/>
    </row>
    <row r="358" spans="1:12" s="67" customFormat="1" ht="13.5" customHeight="1" thickBot="1" thickTop="1">
      <c r="A358" s="10">
        <f>A356+1</f>
        <v>266</v>
      </c>
      <c r="B358" s="188" t="s">
        <v>314</v>
      </c>
      <c r="C358" s="335" t="s">
        <v>202</v>
      </c>
      <c r="D358" s="173">
        <v>12.847</v>
      </c>
      <c r="E358" s="114">
        <v>1131.97</v>
      </c>
      <c r="F358" s="115">
        <v>2.1</v>
      </c>
      <c r="G358" s="115">
        <v>14.7</v>
      </c>
      <c r="H358" s="115">
        <v>12.6</v>
      </c>
      <c r="I358" s="115">
        <v>13.65</v>
      </c>
      <c r="J358" s="115">
        <v>14.7</v>
      </c>
      <c r="K358" s="116">
        <v>1189.72</v>
      </c>
      <c r="L358" s="130" t="s">
        <v>795</v>
      </c>
    </row>
    <row r="359" spans="1:12" s="67" customFormat="1" ht="15" customHeight="1" thickBot="1" thickTop="1">
      <c r="A359" s="14"/>
      <c r="B359" s="336"/>
      <c r="C359" s="167" t="s">
        <v>83</v>
      </c>
      <c r="D359" s="147">
        <v>12.847</v>
      </c>
      <c r="E359" s="337"/>
      <c r="F359" s="337"/>
      <c r="G359" s="337"/>
      <c r="H359" s="337"/>
      <c r="I359" s="337"/>
      <c r="J359" s="337"/>
      <c r="K359" s="170"/>
      <c r="L359" s="37"/>
    </row>
    <row r="360" spans="1:12" s="67" customFormat="1" ht="13.5" customHeight="1" thickBot="1" thickTop="1">
      <c r="A360" s="15">
        <f>A358+1</f>
        <v>267</v>
      </c>
      <c r="B360" s="318" t="s">
        <v>315</v>
      </c>
      <c r="C360" s="281" t="s">
        <v>203</v>
      </c>
      <c r="D360" s="286">
        <v>24.613</v>
      </c>
      <c r="E360" s="319">
        <v>490.62</v>
      </c>
      <c r="F360" s="320">
        <v>2.1</v>
      </c>
      <c r="G360" s="320">
        <v>13.65</v>
      </c>
      <c r="H360" s="320">
        <v>7.35</v>
      </c>
      <c r="I360" s="320">
        <v>14.56</v>
      </c>
      <c r="J360" s="320">
        <v>16.8</v>
      </c>
      <c r="K360" s="321">
        <v>545.0799999999999</v>
      </c>
      <c r="L360" s="130" t="s">
        <v>795</v>
      </c>
    </row>
    <row r="361" spans="1:12" s="67" customFormat="1" ht="15" customHeight="1" thickBot="1" thickTop="1">
      <c r="A361" s="14"/>
      <c r="B361" s="336"/>
      <c r="C361" s="167" t="s">
        <v>84</v>
      </c>
      <c r="D361" s="147">
        <v>24.613</v>
      </c>
      <c r="E361" s="337"/>
      <c r="F361" s="337"/>
      <c r="G361" s="337"/>
      <c r="H361" s="337"/>
      <c r="I361" s="337"/>
      <c r="J361" s="337"/>
      <c r="K361" s="170"/>
      <c r="L361" s="37"/>
    </row>
    <row r="362" spans="1:12" s="72" customFormat="1" ht="13.5" customHeight="1" thickTop="1">
      <c r="A362" s="10">
        <f>A360+1</f>
        <v>268</v>
      </c>
      <c r="B362" s="245" t="s">
        <v>316</v>
      </c>
      <c r="C362" s="246" t="s">
        <v>204</v>
      </c>
      <c r="D362" s="247">
        <v>1.566</v>
      </c>
      <c r="E362" s="114">
        <v>1719.07</v>
      </c>
      <c r="F362" s="115">
        <v>6.3</v>
      </c>
      <c r="G362" s="115">
        <v>36.72</v>
      </c>
      <c r="H362" s="115">
        <v>22.05</v>
      </c>
      <c r="I362" s="115">
        <v>27.54</v>
      </c>
      <c r="J362" s="115">
        <v>36.72</v>
      </c>
      <c r="K362" s="116">
        <v>1848.3999999999999</v>
      </c>
      <c r="L362" s="6" t="s">
        <v>795</v>
      </c>
    </row>
    <row r="363" spans="1:12" s="72" customFormat="1" ht="13.5" customHeight="1">
      <c r="A363" s="11">
        <f>A362+1</f>
        <v>269</v>
      </c>
      <c r="B363" s="248" t="s">
        <v>317</v>
      </c>
      <c r="C363" s="249" t="s">
        <v>205</v>
      </c>
      <c r="D363" s="250">
        <v>13.244</v>
      </c>
      <c r="E363" s="134">
        <v>1302.1358776870904</v>
      </c>
      <c r="F363" s="140">
        <v>1.72985400620761</v>
      </c>
      <c r="G363" s="140">
        <v>16.19772387630762</v>
      </c>
      <c r="H363" s="140">
        <v>10.903322220944936</v>
      </c>
      <c r="I363" s="140">
        <v>13.72295666168525</v>
      </c>
      <c r="J363" s="140">
        <v>12.456604207380158</v>
      </c>
      <c r="K363" s="135">
        <v>1357.1463386596163</v>
      </c>
      <c r="L363" s="40" t="s">
        <v>927</v>
      </c>
    </row>
    <row r="364" spans="1:12" s="72" customFormat="1" ht="13.5" customHeight="1">
      <c r="A364" s="11">
        <f>A363+1</f>
        <v>270</v>
      </c>
      <c r="B364" s="255" t="s">
        <v>318</v>
      </c>
      <c r="C364" s="256" t="s">
        <v>206</v>
      </c>
      <c r="D364" s="257">
        <v>2.002</v>
      </c>
      <c r="E364" s="134">
        <v>1887.99</v>
      </c>
      <c r="F364" s="140">
        <v>4.2</v>
      </c>
      <c r="G364" s="140">
        <v>25.5</v>
      </c>
      <c r="H364" s="140">
        <v>22.05</v>
      </c>
      <c r="I364" s="140">
        <v>19.38</v>
      </c>
      <c r="J364" s="140">
        <v>7.14</v>
      </c>
      <c r="K364" s="135">
        <v>1966.2600000000002</v>
      </c>
      <c r="L364" s="47" t="s">
        <v>795</v>
      </c>
    </row>
    <row r="365" spans="1:12" s="72" customFormat="1" ht="13.5" customHeight="1">
      <c r="A365" s="50"/>
      <c r="B365" s="117" t="s">
        <v>713</v>
      </c>
      <c r="C365" s="291" t="s">
        <v>441</v>
      </c>
      <c r="D365" s="119">
        <v>0.74</v>
      </c>
      <c r="E365" s="417" t="s">
        <v>356</v>
      </c>
      <c r="F365" s="418"/>
      <c r="G365" s="418"/>
      <c r="H365" s="418"/>
      <c r="I365" s="418"/>
      <c r="J365" s="418"/>
      <c r="K365" s="419"/>
      <c r="L365" s="49" t="s">
        <v>980</v>
      </c>
    </row>
    <row r="366" spans="1:12" s="72" customFormat="1" ht="13.5" customHeight="1">
      <c r="A366" s="11">
        <f>A364+1</f>
        <v>271</v>
      </c>
      <c r="B366" s="255" t="s">
        <v>319</v>
      </c>
      <c r="C366" s="256" t="s">
        <v>207</v>
      </c>
      <c r="D366" s="257">
        <v>11.391</v>
      </c>
      <c r="E366" s="134">
        <v>2026.96</v>
      </c>
      <c r="F366" s="140">
        <v>5.25</v>
      </c>
      <c r="G366" s="140">
        <v>25.5</v>
      </c>
      <c r="H366" s="140">
        <v>24.15</v>
      </c>
      <c r="I366" s="140">
        <v>26.52</v>
      </c>
      <c r="J366" s="140">
        <v>22</v>
      </c>
      <c r="K366" s="135">
        <v>2130.38</v>
      </c>
      <c r="L366" s="130" t="s">
        <v>795</v>
      </c>
    </row>
    <row r="367" spans="1:12" s="72" customFormat="1" ht="13.5" customHeight="1">
      <c r="A367" s="11">
        <f>A366+1</f>
        <v>272</v>
      </c>
      <c r="B367" s="248" t="s">
        <v>320</v>
      </c>
      <c r="C367" s="249" t="s">
        <v>208</v>
      </c>
      <c r="D367" s="250">
        <v>19.035</v>
      </c>
      <c r="E367" s="134">
        <v>921.06</v>
      </c>
      <c r="F367" s="140">
        <v>3.15</v>
      </c>
      <c r="G367" s="140">
        <v>20.4</v>
      </c>
      <c r="H367" s="140">
        <v>13.65</v>
      </c>
      <c r="I367" s="140">
        <v>19.38</v>
      </c>
      <c r="J367" s="140">
        <v>12</v>
      </c>
      <c r="K367" s="135">
        <v>989.6399999999999</v>
      </c>
      <c r="L367" s="130" t="s">
        <v>795</v>
      </c>
    </row>
    <row r="368" spans="1:12" s="72" customFormat="1" ht="13.5" customHeight="1" thickBot="1">
      <c r="A368" s="13">
        <f>A367+1</f>
        <v>273</v>
      </c>
      <c r="B368" s="251" t="s">
        <v>321</v>
      </c>
      <c r="C368" s="252" t="s">
        <v>209</v>
      </c>
      <c r="D368" s="253">
        <v>7.519</v>
      </c>
      <c r="E368" s="295">
        <v>183.6</v>
      </c>
      <c r="F368" s="296">
        <v>2.1</v>
      </c>
      <c r="G368" s="296">
        <v>13.26</v>
      </c>
      <c r="H368" s="296">
        <v>11.55</v>
      </c>
      <c r="I368" s="296">
        <v>11.22</v>
      </c>
      <c r="J368" s="296">
        <v>5</v>
      </c>
      <c r="K368" s="297">
        <v>226.73</v>
      </c>
      <c r="L368" s="5" t="s">
        <v>795</v>
      </c>
    </row>
    <row r="369" spans="1:12" s="72" customFormat="1" ht="15" customHeight="1" thickBot="1" thickTop="1">
      <c r="A369" s="17"/>
      <c r="B369" s="292"/>
      <c r="C369" s="167" t="s">
        <v>85</v>
      </c>
      <c r="D369" s="147">
        <f>SUM(D362:D368)-D365</f>
        <v>54.75699999999999</v>
      </c>
      <c r="E369" s="338"/>
      <c r="F369" s="338"/>
      <c r="G369" s="338"/>
      <c r="H369" s="338"/>
      <c r="I369" s="338"/>
      <c r="J369" s="338"/>
      <c r="K369" s="339"/>
      <c r="L369" s="285"/>
    </row>
    <row r="370" spans="1:12" s="72" customFormat="1" ht="13.5" customHeight="1" thickTop="1">
      <c r="A370" s="10">
        <f>A368+1</f>
        <v>274</v>
      </c>
      <c r="B370" s="245" t="s">
        <v>322</v>
      </c>
      <c r="C370" s="112" t="s">
        <v>210</v>
      </c>
      <c r="D370" s="247">
        <v>19.17</v>
      </c>
      <c r="E370" s="215">
        <v>2205</v>
      </c>
      <c r="F370" s="216">
        <v>28.35</v>
      </c>
      <c r="G370" s="216">
        <v>36.72</v>
      </c>
      <c r="H370" s="216">
        <v>50.4</v>
      </c>
      <c r="I370" s="216">
        <v>52.02</v>
      </c>
      <c r="J370" s="216">
        <v>35</v>
      </c>
      <c r="K370" s="217">
        <v>2407.49</v>
      </c>
      <c r="L370" s="6" t="s">
        <v>795</v>
      </c>
    </row>
    <row r="371" spans="1:12" s="72" customFormat="1" ht="13.5" customHeight="1" thickBot="1">
      <c r="A371" s="13">
        <f>A370+1</f>
        <v>275</v>
      </c>
      <c r="B371" s="251" t="s">
        <v>323</v>
      </c>
      <c r="C371" s="252" t="s">
        <v>211</v>
      </c>
      <c r="D371" s="253">
        <v>21.061</v>
      </c>
      <c r="E371" s="227">
        <v>8895</v>
      </c>
      <c r="F371" s="228">
        <v>76</v>
      </c>
      <c r="G371" s="228">
        <v>89</v>
      </c>
      <c r="H371" s="228">
        <v>83</v>
      </c>
      <c r="I371" s="228">
        <v>63</v>
      </c>
      <c r="J371" s="228">
        <v>43.5</v>
      </c>
      <c r="K371" s="229">
        <v>9250</v>
      </c>
      <c r="L371" s="43" t="s">
        <v>1019</v>
      </c>
    </row>
    <row r="372" spans="1:12" s="72" customFormat="1" ht="15" customHeight="1" thickBot="1" thickTop="1">
      <c r="A372" s="17"/>
      <c r="B372" s="292"/>
      <c r="C372" s="167" t="s">
        <v>86</v>
      </c>
      <c r="D372" s="340">
        <f>SUM(D370:D371)</f>
        <v>40.231</v>
      </c>
      <c r="E372" s="341"/>
      <c r="F372" s="341"/>
      <c r="G372" s="341"/>
      <c r="H372" s="341"/>
      <c r="I372" s="341"/>
      <c r="J372" s="341"/>
      <c r="K372" s="342"/>
      <c r="L372" s="285"/>
    </row>
    <row r="373" spans="1:12" s="72" customFormat="1" ht="13.5" customHeight="1" thickTop="1">
      <c r="A373" s="10">
        <f>A371+1</f>
        <v>276</v>
      </c>
      <c r="B373" s="9" t="s">
        <v>324</v>
      </c>
      <c r="C373" s="343" t="s">
        <v>212</v>
      </c>
      <c r="D373" s="247">
        <v>28.332</v>
      </c>
      <c r="E373" s="114">
        <v>8802.816373199175</v>
      </c>
      <c r="F373" s="115">
        <v>114.82460553395838</v>
      </c>
      <c r="G373" s="115">
        <v>167.98627944203065</v>
      </c>
      <c r="H373" s="115">
        <v>132.19757603475875</v>
      </c>
      <c r="I373" s="115">
        <v>107.67893894351704</v>
      </c>
      <c r="J373" s="115">
        <v>126.8218614223645</v>
      </c>
      <c r="K373" s="116">
        <v>9452.325634575805</v>
      </c>
      <c r="L373" s="41" t="s">
        <v>1020</v>
      </c>
    </row>
    <row r="374" spans="1:12" s="72" customFormat="1" ht="13.5" customHeight="1" thickBot="1">
      <c r="A374" s="13">
        <f>A373+1</f>
        <v>277</v>
      </c>
      <c r="B374" s="344" t="s">
        <v>325</v>
      </c>
      <c r="C374" s="178" t="s">
        <v>213</v>
      </c>
      <c r="D374" s="253">
        <v>4.41</v>
      </c>
      <c r="E374" s="295">
        <v>4894</v>
      </c>
      <c r="F374" s="296">
        <v>42</v>
      </c>
      <c r="G374" s="296">
        <v>98</v>
      </c>
      <c r="H374" s="296">
        <v>71</v>
      </c>
      <c r="I374" s="296">
        <v>78</v>
      </c>
      <c r="J374" s="296">
        <v>94.06</v>
      </c>
      <c r="K374" s="297">
        <v>5277</v>
      </c>
      <c r="L374" s="43" t="s">
        <v>928</v>
      </c>
    </row>
    <row r="375" spans="1:12" s="72" customFormat="1" ht="15" customHeight="1" thickBot="1" thickTop="1">
      <c r="A375" s="14"/>
      <c r="B375" s="166"/>
      <c r="C375" s="167" t="s">
        <v>87</v>
      </c>
      <c r="D375" s="147">
        <f>SUM(D373:D374)</f>
        <v>32.742000000000004</v>
      </c>
      <c r="E375" s="169"/>
      <c r="F375" s="169"/>
      <c r="G375" s="169"/>
      <c r="H375" s="169"/>
      <c r="I375" s="169"/>
      <c r="J375" s="169"/>
      <c r="K375" s="170"/>
      <c r="L375" s="37"/>
    </row>
    <row r="376" spans="1:12" s="72" customFormat="1" ht="13.5" customHeight="1" thickTop="1">
      <c r="A376" s="10">
        <f>A374+1</f>
        <v>278</v>
      </c>
      <c r="B376" s="245" t="s">
        <v>326</v>
      </c>
      <c r="C376" s="301" t="s">
        <v>214</v>
      </c>
      <c r="D376" s="247">
        <v>17.34</v>
      </c>
      <c r="E376" s="215">
        <v>3187.363074811256</v>
      </c>
      <c r="F376" s="216">
        <v>6.901853122855182</v>
      </c>
      <c r="G376" s="216">
        <v>61.2299245024022</v>
      </c>
      <c r="H376" s="216">
        <v>41.21345229924503</v>
      </c>
      <c r="I376" s="216">
        <v>124.70281400137269</v>
      </c>
      <c r="J376" s="216">
        <v>28.705559368565545</v>
      </c>
      <c r="K376" s="217">
        <v>3450.116678105697</v>
      </c>
      <c r="L376" s="41" t="s">
        <v>929</v>
      </c>
    </row>
    <row r="377" spans="1:12" s="72" customFormat="1" ht="13.5" customHeight="1">
      <c r="A377" s="11">
        <f>A376+1</f>
        <v>279</v>
      </c>
      <c r="B377" s="248" t="s">
        <v>327</v>
      </c>
      <c r="C377" s="129" t="s">
        <v>215</v>
      </c>
      <c r="D377" s="250">
        <v>4.812</v>
      </c>
      <c r="E377" s="290">
        <v>3383.1</v>
      </c>
      <c r="F377" s="237">
        <v>9.45</v>
      </c>
      <c r="G377" s="237">
        <v>65.1</v>
      </c>
      <c r="H377" s="237">
        <v>42</v>
      </c>
      <c r="I377" s="237">
        <v>151.98</v>
      </c>
      <c r="J377" s="237">
        <v>39.78</v>
      </c>
      <c r="K377" s="279">
        <v>3691.41</v>
      </c>
      <c r="L377" s="47" t="s">
        <v>795</v>
      </c>
    </row>
    <row r="378" spans="1:12" s="72" customFormat="1" ht="13.5" customHeight="1">
      <c r="A378" s="11">
        <f>A377+1</f>
        <v>280</v>
      </c>
      <c r="B378" s="255" t="s">
        <v>1021</v>
      </c>
      <c r="C378" s="124" t="s">
        <v>1022</v>
      </c>
      <c r="D378" s="257">
        <v>6.5</v>
      </c>
      <c r="E378" s="134">
        <v>2494.92</v>
      </c>
      <c r="F378" s="140">
        <v>4.2</v>
      </c>
      <c r="G378" s="140">
        <v>52.5</v>
      </c>
      <c r="H378" s="140">
        <v>27.3</v>
      </c>
      <c r="I378" s="140">
        <v>38.76</v>
      </c>
      <c r="J378" s="140">
        <v>15.3</v>
      </c>
      <c r="K378" s="135">
        <v>2632.9800000000005</v>
      </c>
      <c r="L378" s="130" t="s">
        <v>795</v>
      </c>
    </row>
    <row r="379" spans="1:12" s="72" customFormat="1" ht="13.5" customHeight="1" thickBot="1">
      <c r="A379" s="13">
        <f>A378+1</f>
        <v>281</v>
      </c>
      <c r="B379" s="329" t="s">
        <v>1023</v>
      </c>
      <c r="C379" s="476" t="s">
        <v>1024</v>
      </c>
      <c r="D379" s="331">
        <v>18.1</v>
      </c>
      <c r="E379" s="295">
        <v>1741.3595518463474</v>
      </c>
      <c r="F379" s="296">
        <v>4.414770778552647</v>
      </c>
      <c r="G379" s="296">
        <v>42.53984223162227</v>
      </c>
      <c r="H379" s="296">
        <v>21.761060935177774</v>
      </c>
      <c r="I379" s="296">
        <v>26.02217903281125</v>
      </c>
      <c r="J379" s="296">
        <v>11.82851263290271</v>
      </c>
      <c r="K379" s="297">
        <v>1847.9259174574138</v>
      </c>
      <c r="L379" s="43" t="s">
        <v>930</v>
      </c>
    </row>
    <row r="380" spans="1:12" s="72" customFormat="1" ht="15" customHeight="1" thickBot="1" thickTop="1">
      <c r="A380" s="14"/>
      <c r="B380" s="166"/>
      <c r="C380" s="167" t="s">
        <v>88</v>
      </c>
      <c r="D380" s="147">
        <f>SUM(D376:D379)</f>
        <v>46.752</v>
      </c>
      <c r="E380" s="169"/>
      <c r="F380" s="169"/>
      <c r="G380" s="169"/>
      <c r="H380" s="169"/>
      <c r="I380" s="169"/>
      <c r="J380" s="169"/>
      <c r="K380" s="170"/>
      <c r="L380" s="37"/>
    </row>
    <row r="381" spans="1:12" s="72" customFormat="1" ht="13.5" customHeight="1" thickTop="1">
      <c r="A381" s="10">
        <f>A379+1</f>
        <v>282</v>
      </c>
      <c r="B381" s="111" t="s">
        <v>328</v>
      </c>
      <c r="C381" s="183" t="s">
        <v>216</v>
      </c>
      <c r="D381" s="113">
        <v>1.289</v>
      </c>
      <c r="E381" s="215">
        <v>1820.7</v>
      </c>
      <c r="F381" s="216">
        <v>5.25</v>
      </c>
      <c r="G381" s="216">
        <v>61.2</v>
      </c>
      <c r="H381" s="216">
        <v>47.25</v>
      </c>
      <c r="I381" s="216">
        <v>56.1</v>
      </c>
      <c r="J381" s="216">
        <v>204</v>
      </c>
      <c r="K381" s="217">
        <v>2194.5</v>
      </c>
      <c r="L381" s="6" t="s">
        <v>795</v>
      </c>
    </row>
    <row r="382" spans="1:12" s="72" customFormat="1" ht="13.5" customHeight="1">
      <c r="A382" s="11">
        <f>A381+1</f>
        <v>283</v>
      </c>
      <c r="B382" s="248" t="s">
        <v>329</v>
      </c>
      <c r="C382" s="129" t="s">
        <v>217</v>
      </c>
      <c r="D382" s="250">
        <v>8.957</v>
      </c>
      <c r="E382" s="290">
        <v>2133.84</v>
      </c>
      <c r="F382" s="237">
        <v>3.15</v>
      </c>
      <c r="G382" s="237">
        <v>43.86</v>
      </c>
      <c r="H382" s="237">
        <v>24.15</v>
      </c>
      <c r="I382" s="237">
        <v>32.64</v>
      </c>
      <c r="J382" s="237">
        <v>13.26</v>
      </c>
      <c r="K382" s="279">
        <v>2250.9000000000005</v>
      </c>
      <c r="L382" s="130" t="s">
        <v>795</v>
      </c>
    </row>
    <row r="383" spans="1:12" s="72" customFormat="1" ht="13.5" customHeight="1">
      <c r="A383" s="11">
        <f>A382+1</f>
        <v>284</v>
      </c>
      <c r="B383" s="248" t="s">
        <v>330</v>
      </c>
      <c r="C383" s="129" t="s">
        <v>218</v>
      </c>
      <c r="D383" s="250">
        <v>5.706</v>
      </c>
      <c r="E383" s="290">
        <v>1404.54</v>
      </c>
      <c r="F383" s="237">
        <v>5.25</v>
      </c>
      <c r="G383" s="237">
        <v>43.86</v>
      </c>
      <c r="H383" s="237">
        <v>26.25</v>
      </c>
      <c r="I383" s="237">
        <v>35.7</v>
      </c>
      <c r="J383" s="237">
        <v>15.3</v>
      </c>
      <c r="K383" s="279">
        <v>1530.8999999999999</v>
      </c>
      <c r="L383" s="47" t="s">
        <v>795</v>
      </c>
    </row>
    <row r="384" spans="1:12" s="72" customFormat="1" ht="13.5" customHeight="1">
      <c r="A384" s="50"/>
      <c r="B384" s="117" t="s">
        <v>327</v>
      </c>
      <c r="C384" s="118" t="s">
        <v>215</v>
      </c>
      <c r="D384" s="119">
        <v>4.812</v>
      </c>
      <c r="E384" s="345">
        <v>3383.1</v>
      </c>
      <c r="F384" s="346">
        <v>9.45</v>
      </c>
      <c r="G384" s="346">
        <v>65.1</v>
      </c>
      <c r="H384" s="346">
        <v>42</v>
      </c>
      <c r="I384" s="346">
        <v>151.98</v>
      </c>
      <c r="J384" s="346">
        <v>39.78</v>
      </c>
      <c r="K384" s="347">
        <v>3691.41</v>
      </c>
      <c r="L384" s="49" t="s">
        <v>981</v>
      </c>
    </row>
    <row r="385" spans="1:12" s="72" customFormat="1" ht="13.5" customHeight="1">
      <c r="A385" s="11">
        <f>A383+1</f>
        <v>285</v>
      </c>
      <c r="B385" s="255" t="s">
        <v>331</v>
      </c>
      <c r="C385" s="124" t="s">
        <v>219</v>
      </c>
      <c r="D385" s="257">
        <v>17.294</v>
      </c>
      <c r="E385" s="290">
        <v>1062</v>
      </c>
      <c r="F385" s="237">
        <v>3</v>
      </c>
      <c r="G385" s="237">
        <v>25</v>
      </c>
      <c r="H385" s="237">
        <v>15</v>
      </c>
      <c r="I385" s="237">
        <v>20</v>
      </c>
      <c r="J385" s="237">
        <v>7.49</v>
      </c>
      <c r="K385" s="279">
        <v>1132</v>
      </c>
      <c r="L385" s="40" t="s">
        <v>931</v>
      </c>
    </row>
    <row r="386" spans="1:12" s="72" customFormat="1" ht="13.5" customHeight="1" thickBot="1">
      <c r="A386" s="13">
        <f>A385+1</f>
        <v>286</v>
      </c>
      <c r="B386" s="251" t="s">
        <v>332</v>
      </c>
      <c r="C386" s="178" t="s">
        <v>220</v>
      </c>
      <c r="D386" s="253">
        <v>18.686</v>
      </c>
      <c r="E386" s="227">
        <v>817.075</v>
      </c>
      <c r="F386" s="228">
        <v>9.45</v>
      </c>
      <c r="G386" s="228">
        <v>20.4</v>
      </c>
      <c r="H386" s="228">
        <v>19.95</v>
      </c>
      <c r="I386" s="228">
        <v>20.4</v>
      </c>
      <c r="J386" s="228">
        <v>10.2</v>
      </c>
      <c r="K386" s="229">
        <v>897.4750000000001</v>
      </c>
      <c r="L386" s="5" t="s">
        <v>795</v>
      </c>
    </row>
    <row r="387" spans="1:12" s="72" customFormat="1" ht="15" customHeight="1" thickBot="1" thickTop="1">
      <c r="A387" s="21"/>
      <c r="B387" s="241"/>
      <c r="C387" s="167" t="s">
        <v>89</v>
      </c>
      <c r="D387" s="299">
        <f>SUM(D381:D386)-D384</f>
        <v>51.93200000000001</v>
      </c>
      <c r="E387" s="243"/>
      <c r="F387" s="243"/>
      <c r="G387" s="243"/>
      <c r="H387" s="243"/>
      <c r="I387" s="243"/>
      <c r="J387" s="243"/>
      <c r="K387" s="244"/>
      <c r="L387" s="48"/>
    </row>
    <row r="388" spans="1:12" s="72" customFormat="1" ht="13.5" customHeight="1" thickTop="1">
      <c r="A388" s="10">
        <f>A386+1</f>
        <v>287</v>
      </c>
      <c r="B388" s="245" t="s">
        <v>333</v>
      </c>
      <c r="C388" s="301" t="s">
        <v>221</v>
      </c>
      <c r="D388" s="247">
        <v>16.493</v>
      </c>
      <c r="E388" s="105">
        <v>3107.8695204303535</v>
      </c>
      <c r="F388" s="100">
        <v>26.755179123268857</v>
      </c>
      <c r="G388" s="100">
        <v>48.07966121094197</v>
      </c>
      <c r="H388" s="100">
        <v>42.60226622410438</v>
      </c>
      <c r="I388" s="100">
        <v>35.575598031360876</v>
      </c>
      <c r="J388" s="100">
        <v>14.712601579489528</v>
      </c>
      <c r="K388" s="174">
        <v>3275.59482659952</v>
      </c>
      <c r="L388" s="41" t="s">
        <v>932</v>
      </c>
    </row>
    <row r="389" spans="1:12" s="72" customFormat="1" ht="13.5" customHeight="1">
      <c r="A389" s="11">
        <f aca="true" t="shared" si="6" ref="A389:A396">A388+1</f>
        <v>288</v>
      </c>
      <c r="B389" s="248" t="s">
        <v>334</v>
      </c>
      <c r="C389" s="129" t="s">
        <v>222</v>
      </c>
      <c r="D389" s="250">
        <v>11.044</v>
      </c>
      <c r="E389" s="290">
        <v>1297.92</v>
      </c>
      <c r="F389" s="45">
        <v>14.7</v>
      </c>
      <c r="G389" s="45">
        <v>17.85</v>
      </c>
      <c r="H389" s="45">
        <v>33.6</v>
      </c>
      <c r="I389" s="45">
        <v>24.48</v>
      </c>
      <c r="J389" s="45">
        <v>10.5</v>
      </c>
      <c r="K389" s="175">
        <v>1399.05</v>
      </c>
      <c r="L389" s="47" t="s">
        <v>795</v>
      </c>
    </row>
    <row r="390" spans="1:12" s="72" customFormat="1" ht="13.5" customHeight="1">
      <c r="A390" s="11">
        <f t="shared" si="6"/>
        <v>289</v>
      </c>
      <c r="B390" s="248" t="s">
        <v>335</v>
      </c>
      <c r="C390" s="129" t="s">
        <v>223</v>
      </c>
      <c r="D390" s="250">
        <v>2.983</v>
      </c>
      <c r="E390" s="44">
        <v>1839.6</v>
      </c>
      <c r="F390" s="45">
        <v>18.9</v>
      </c>
      <c r="G390" s="45">
        <v>21</v>
      </c>
      <c r="H390" s="45">
        <v>13.65</v>
      </c>
      <c r="I390" s="45">
        <v>21</v>
      </c>
      <c r="J390" s="45">
        <v>11.55</v>
      </c>
      <c r="K390" s="175">
        <v>1925.7</v>
      </c>
      <c r="L390" s="130" t="s">
        <v>795</v>
      </c>
    </row>
    <row r="391" spans="1:12" s="72" customFormat="1" ht="13.5" customHeight="1">
      <c r="A391" s="11">
        <f t="shared" si="6"/>
        <v>290</v>
      </c>
      <c r="B391" s="248" t="s">
        <v>336</v>
      </c>
      <c r="C391" s="129" t="s">
        <v>224</v>
      </c>
      <c r="D391" s="250">
        <v>5.974</v>
      </c>
      <c r="E391" s="290">
        <v>1371.3</v>
      </c>
      <c r="F391" s="45">
        <v>14.7</v>
      </c>
      <c r="G391" s="45">
        <v>13.65</v>
      </c>
      <c r="H391" s="45">
        <v>26.25</v>
      </c>
      <c r="I391" s="45">
        <v>28.35</v>
      </c>
      <c r="J391" s="45">
        <v>15.75</v>
      </c>
      <c r="K391" s="175">
        <v>1470</v>
      </c>
      <c r="L391" s="47" t="s">
        <v>795</v>
      </c>
    </row>
    <row r="392" spans="1:12" s="72" customFormat="1" ht="13.5" customHeight="1">
      <c r="A392" s="11">
        <f t="shared" si="6"/>
        <v>291</v>
      </c>
      <c r="B392" s="248" t="s">
        <v>337</v>
      </c>
      <c r="C392" s="129" t="s">
        <v>491</v>
      </c>
      <c r="D392" s="250">
        <v>0.902</v>
      </c>
      <c r="E392" s="420" t="s">
        <v>356</v>
      </c>
      <c r="F392" s="421"/>
      <c r="G392" s="421"/>
      <c r="H392" s="421"/>
      <c r="I392" s="421"/>
      <c r="J392" s="421"/>
      <c r="K392" s="422"/>
      <c r="L392" s="31"/>
    </row>
    <row r="393" spans="1:12" s="72" customFormat="1" ht="13.5" customHeight="1">
      <c r="A393" s="11">
        <f t="shared" si="6"/>
        <v>292</v>
      </c>
      <c r="B393" s="255" t="s">
        <v>338</v>
      </c>
      <c r="C393" s="124" t="s">
        <v>492</v>
      </c>
      <c r="D393" s="257">
        <v>8.888</v>
      </c>
      <c r="E393" s="44">
        <v>336</v>
      </c>
      <c r="F393" s="45">
        <v>2.1</v>
      </c>
      <c r="G393" s="45">
        <v>8.4</v>
      </c>
      <c r="H393" s="45">
        <v>5.25</v>
      </c>
      <c r="I393" s="45">
        <v>9.45</v>
      </c>
      <c r="J393" s="45">
        <v>11.55</v>
      </c>
      <c r="K393" s="175">
        <v>372.75</v>
      </c>
      <c r="L393" s="130" t="s">
        <v>795</v>
      </c>
    </row>
    <row r="394" spans="1:12" s="72" customFormat="1" ht="13.5" customHeight="1">
      <c r="A394" s="11">
        <f t="shared" si="6"/>
        <v>293</v>
      </c>
      <c r="B394" s="248" t="s">
        <v>339</v>
      </c>
      <c r="C394" s="129" t="s">
        <v>493</v>
      </c>
      <c r="D394" s="250">
        <v>0.058</v>
      </c>
      <c r="E394" s="420" t="s">
        <v>356</v>
      </c>
      <c r="F394" s="421"/>
      <c r="G394" s="421"/>
      <c r="H394" s="421"/>
      <c r="I394" s="421"/>
      <c r="J394" s="421"/>
      <c r="K394" s="422"/>
      <c r="L394" s="31"/>
    </row>
    <row r="395" spans="1:12" s="72" customFormat="1" ht="13.5" customHeight="1">
      <c r="A395" s="11">
        <f t="shared" si="6"/>
        <v>294</v>
      </c>
      <c r="B395" s="248" t="s">
        <v>340</v>
      </c>
      <c r="C395" s="129" t="s">
        <v>494</v>
      </c>
      <c r="D395" s="250">
        <v>21.242</v>
      </c>
      <c r="E395" s="44">
        <v>2903.8204213192125</v>
      </c>
      <c r="F395" s="45">
        <v>55.40692989524577</v>
      </c>
      <c r="G395" s="45">
        <v>80.61425117992403</v>
      </c>
      <c r="H395" s="45">
        <v>49.591343386669735</v>
      </c>
      <c r="I395" s="45">
        <v>64.54057787498562</v>
      </c>
      <c r="J395" s="45">
        <v>24.31219062967653</v>
      </c>
      <c r="K395" s="175">
        <v>3178.285714285714</v>
      </c>
      <c r="L395" s="40" t="s">
        <v>933</v>
      </c>
    </row>
    <row r="396" spans="1:12" s="72" customFormat="1" ht="13.5" customHeight="1" thickBot="1">
      <c r="A396" s="13">
        <f t="shared" si="6"/>
        <v>295</v>
      </c>
      <c r="B396" s="251" t="s">
        <v>341</v>
      </c>
      <c r="C396" s="178" t="s">
        <v>495</v>
      </c>
      <c r="D396" s="253">
        <v>0.914</v>
      </c>
      <c r="E396" s="106">
        <v>7380.98</v>
      </c>
      <c r="F396" s="101">
        <v>143.85</v>
      </c>
      <c r="G396" s="101">
        <v>205.8</v>
      </c>
      <c r="H396" s="101">
        <v>164.85</v>
      </c>
      <c r="I396" s="101">
        <v>182.7</v>
      </c>
      <c r="J396" s="101">
        <v>80</v>
      </c>
      <c r="K396" s="180">
        <v>8158.18</v>
      </c>
      <c r="L396" s="5" t="s">
        <v>795</v>
      </c>
    </row>
    <row r="397" spans="1:12" s="72" customFormat="1" ht="15" customHeight="1" thickBot="1" thickTop="1">
      <c r="A397" s="14"/>
      <c r="B397" s="166"/>
      <c r="C397" s="167" t="s">
        <v>90</v>
      </c>
      <c r="D397" s="147">
        <f>SUM(D388:D396)</f>
        <v>68.498</v>
      </c>
      <c r="E397" s="169"/>
      <c r="F397" s="169"/>
      <c r="G397" s="169"/>
      <c r="H397" s="169"/>
      <c r="I397" s="169"/>
      <c r="J397" s="169"/>
      <c r="K397" s="170"/>
      <c r="L397" s="37"/>
    </row>
    <row r="398" spans="1:12" s="72" customFormat="1" ht="13.5" customHeight="1" thickBot="1" thickTop="1">
      <c r="A398" s="10">
        <f>A396+1</f>
        <v>296</v>
      </c>
      <c r="B398" s="245" t="s">
        <v>342</v>
      </c>
      <c r="C398" s="289" t="s">
        <v>496</v>
      </c>
      <c r="D398" s="247">
        <v>24.994</v>
      </c>
      <c r="E398" s="105">
        <v>2529.074613180516</v>
      </c>
      <c r="F398" s="100">
        <v>28.412148997134672</v>
      </c>
      <c r="G398" s="100">
        <v>27.787736389684813</v>
      </c>
      <c r="H398" s="100">
        <v>22.599885386819484</v>
      </c>
      <c r="I398" s="100">
        <v>29.815014326647564</v>
      </c>
      <c r="J398" s="100">
        <v>15.967908309455588</v>
      </c>
      <c r="K398" s="174">
        <v>2653.657306590258</v>
      </c>
      <c r="L398" s="41" t="s">
        <v>934</v>
      </c>
    </row>
    <row r="399" spans="1:12" s="72" customFormat="1" ht="15" customHeight="1" thickBot="1" thickTop="1">
      <c r="A399" s="14"/>
      <c r="B399" s="348"/>
      <c r="C399" s="167" t="s">
        <v>91</v>
      </c>
      <c r="D399" s="272">
        <v>24.994</v>
      </c>
      <c r="E399" s="349"/>
      <c r="F399" s="349"/>
      <c r="G399" s="349"/>
      <c r="H399" s="349"/>
      <c r="I399" s="349"/>
      <c r="J399" s="349"/>
      <c r="K399" s="350"/>
      <c r="L399" s="37"/>
    </row>
    <row r="400" spans="1:12" s="67" customFormat="1" ht="13.5" customHeight="1" thickTop="1">
      <c r="A400" s="10">
        <f>A398+1</f>
        <v>297</v>
      </c>
      <c r="B400" s="188" t="s">
        <v>343</v>
      </c>
      <c r="C400" s="223" t="s">
        <v>497</v>
      </c>
      <c r="D400" s="173">
        <v>21.914</v>
      </c>
      <c r="E400" s="105">
        <v>1866.9</v>
      </c>
      <c r="F400" s="100">
        <v>19.95</v>
      </c>
      <c r="G400" s="100">
        <v>33.6</v>
      </c>
      <c r="H400" s="100">
        <v>19.95</v>
      </c>
      <c r="I400" s="100">
        <v>43.05</v>
      </c>
      <c r="J400" s="100">
        <v>44.88</v>
      </c>
      <c r="K400" s="174">
        <v>2028.3300000000002</v>
      </c>
      <c r="L400" s="6" t="s">
        <v>795</v>
      </c>
    </row>
    <row r="401" spans="1:12" s="72" customFormat="1" ht="13.5" customHeight="1">
      <c r="A401" s="50"/>
      <c r="B401" s="117" t="s">
        <v>295</v>
      </c>
      <c r="C401" s="185" t="s">
        <v>489</v>
      </c>
      <c r="D401" s="119">
        <v>0.783</v>
      </c>
      <c r="E401" s="417" t="s">
        <v>356</v>
      </c>
      <c r="F401" s="418"/>
      <c r="G401" s="418"/>
      <c r="H401" s="418"/>
      <c r="I401" s="418"/>
      <c r="J401" s="418"/>
      <c r="K401" s="419"/>
      <c r="L401" s="49" t="s">
        <v>982</v>
      </c>
    </row>
    <row r="402" spans="1:12" s="72" customFormat="1" ht="13.5" customHeight="1">
      <c r="A402" s="50"/>
      <c r="B402" s="117" t="s">
        <v>296</v>
      </c>
      <c r="C402" s="185" t="s">
        <v>490</v>
      </c>
      <c r="D402" s="119">
        <v>7.017</v>
      </c>
      <c r="E402" s="345">
        <v>1630.65</v>
      </c>
      <c r="F402" s="346">
        <v>13.13</v>
      </c>
      <c r="G402" s="346">
        <v>34.34</v>
      </c>
      <c r="H402" s="346">
        <v>23.23</v>
      </c>
      <c r="I402" s="346">
        <v>42.42</v>
      </c>
      <c r="J402" s="346">
        <v>93.93</v>
      </c>
      <c r="K402" s="347">
        <v>1837.7000000000003</v>
      </c>
      <c r="L402" s="49" t="s">
        <v>982</v>
      </c>
    </row>
    <row r="403" spans="1:12" s="67" customFormat="1" ht="13.5" customHeight="1">
      <c r="A403" s="11">
        <f>A400+1</f>
        <v>298</v>
      </c>
      <c r="B403" s="143" t="s">
        <v>344</v>
      </c>
      <c r="C403" s="186" t="s">
        <v>498</v>
      </c>
      <c r="D403" s="133">
        <v>4.258</v>
      </c>
      <c r="E403" s="44">
        <v>614.91</v>
      </c>
      <c r="F403" s="45">
        <v>5.25</v>
      </c>
      <c r="G403" s="45">
        <v>11.55</v>
      </c>
      <c r="H403" s="45">
        <v>10.5</v>
      </c>
      <c r="I403" s="45">
        <v>12.6</v>
      </c>
      <c r="J403" s="45">
        <v>16.32</v>
      </c>
      <c r="K403" s="175">
        <v>671.13</v>
      </c>
      <c r="L403" s="47" t="s">
        <v>795</v>
      </c>
    </row>
    <row r="404" spans="1:12" s="67" customFormat="1" ht="13.5" customHeight="1" thickBot="1">
      <c r="A404" s="13">
        <f>A403+1</f>
        <v>299</v>
      </c>
      <c r="B404" s="209" t="s">
        <v>345</v>
      </c>
      <c r="C404" s="351" t="s">
        <v>499</v>
      </c>
      <c r="D404" s="211">
        <v>31.807</v>
      </c>
      <c r="E404" s="106">
        <v>872.41</v>
      </c>
      <c r="F404" s="101">
        <v>5.25</v>
      </c>
      <c r="G404" s="101">
        <v>7.35</v>
      </c>
      <c r="H404" s="101">
        <v>6.3</v>
      </c>
      <c r="I404" s="101">
        <v>9.45</v>
      </c>
      <c r="J404" s="101">
        <v>11.22</v>
      </c>
      <c r="K404" s="180">
        <v>911.98</v>
      </c>
      <c r="L404" s="5" t="s">
        <v>795</v>
      </c>
    </row>
    <row r="405" spans="1:12" s="72" customFormat="1" ht="15" customHeight="1" thickBot="1" thickTop="1">
      <c r="A405" s="14"/>
      <c r="B405" s="25"/>
      <c r="C405" s="26" t="s">
        <v>856</v>
      </c>
      <c r="D405" s="352">
        <f>SUM(D400:D404)-D401-D402</f>
        <v>57.97899999999999</v>
      </c>
      <c r="E405" s="169"/>
      <c r="F405" s="169"/>
      <c r="G405" s="169"/>
      <c r="H405" s="169"/>
      <c r="I405" s="169"/>
      <c r="J405" s="169"/>
      <c r="K405" s="170"/>
      <c r="L405" s="37"/>
    </row>
    <row r="406" spans="1:12" s="72" customFormat="1" ht="15" customHeight="1" thickTop="1">
      <c r="A406" s="18">
        <v>300</v>
      </c>
      <c r="B406" s="110">
        <v>18701</v>
      </c>
      <c r="C406" s="73" t="s">
        <v>997</v>
      </c>
      <c r="D406" s="353">
        <v>12.4</v>
      </c>
      <c r="E406" s="114">
        <v>3087</v>
      </c>
      <c r="F406" s="115">
        <v>24.15</v>
      </c>
      <c r="G406" s="115">
        <v>50.4</v>
      </c>
      <c r="H406" s="115">
        <v>49.35</v>
      </c>
      <c r="I406" s="115">
        <v>45.15</v>
      </c>
      <c r="J406" s="115">
        <v>25.5</v>
      </c>
      <c r="K406" s="116">
        <v>3281.55</v>
      </c>
      <c r="L406" s="403" t="s">
        <v>795</v>
      </c>
    </row>
    <row r="407" spans="1:12" s="72" customFormat="1" ht="13.5" customHeight="1">
      <c r="A407" s="107">
        <v>301</v>
      </c>
      <c r="B407" s="477">
        <v>18702</v>
      </c>
      <c r="C407" s="478" t="s">
        <v>1025</v>
      </c>
      <c r="D407" s="479">
        <v>8.528</v>
      </c>
      <c r="E407" s="134">
        <v>3281.25</v>
      </c>
      <c r="F407" s="140">
        <v>21</v>
      </c>
      <c r="G407" s="140">
        <v>47.25</v>
      </c>
      <c r="H407" s="140">
        <v>47.25</v>
      </c>
      <c r="I407" s="140">
        <v>42</v>
      </c>
      <c r="J407" s="140">
        <v>25.5</v>
      </c>
      <c r="K407" s="135">
        <v>3464.25</v>
      </c>
      <c r="L407" s="47" t="s">
        <v>795</v>
      </c>
    </row>
    <row r="408" spans="1:12" s="72" customFormat="1" ht="13.5" customHeight="1">
      <c r="A408" s="107">
        <f aca="true" t="shared" si="7" ref="A408:A414">A407+1</f>
        <v>302</v>
      </c>
      <c r="B408" s="477">
        <v>18703</v>
      </c>
      <c r="C408" s="478" t="s">
        <v>1026</v>
      </c>
      <c r="D408" s="479">
        <v>0.264</v>
      </c>
      <c r="E408" s="420" t="s">
        <v>356</v>
      </c>
      <c r="F408" s="421"/>
      <c r="G408" s="421"/>
      <c r="H408" s="421"/>
      <c r="I408" s="421"/>
      <c r="J408" s="421"/>
      <c r="K408" s="422"/>
      <c r="L408" s="47" t="s">
        <v>795</v>
      </c>
    </row>
    <row r="409" spans="1:12" s="72" customFormat="1" ht="13.5" customHeight="1">
      <c r="A409" s="107">
        <f t="shared" si="7"/>
        <v>303</v>
      </c>
      <c r="B409" s="27" t="s">
        <v>346</v>
      </c>
      <c r="C409" s="28" t="s">
        <v>857</v>
      </c>
      <c r="D409" s="354">
        <v>10.887</v>
      </c>
      <c r="E409" s="134">
        <v>2192.4</v>
      </c>
      <c r="F409" s="140">
        <v>21</v>
      </c>
      <c r="G409" s="140">
        <v>46.2</v>
      </c>
      <c r="H409" s="140">
        <v>23.1</v>
      </c>
      <c r="I409" s="140">
        <v>33.6</v>
      </c>
      <c r="J409" s="140">
        <v>14.28</v>
      </c>
      <c r="K409" s="135">
        <v>2330.58</v>
      </c>
      <c r="L409" s="130" t="s">
        <v>795</v>
      </c>
    </row>
    <row r="410" spans="1:12" s="72" customFormat="1" ht="13.5" customHeight="1">
      <c r="A410" s="107">
        <f t="shared" si="7"/>
        <v>304</v>
      </c>
      <c r="B410" s="27" t="s">
        <v>347</v>
      </c>
      <c r="C410" s="28" t="s">
        <v>858</v>
      </c>
      <c r="D410" s="354">
        <v>1.495</v>
      </c>
      <c r="E410" s="420" t="s">
        <v>356</v>
      </c>
      <c r="F410" s="421"/>
      <c r="G410" s="421"/>
      <c r="H410" s="421"/>
      <c r="I410" s="421"/>
      <c r="J410" s="421"/>
      <c r="K410" s="422"/>
      <c r="L410" s="31"/>
    </row>
    <row r="411" spans="1:12" s="72" customFormat="1" ht="13.5" customHeight="1">
      <c r="A411" s="107">
        <f t="shared" si="7"/>
        <v>305</v>
      </c>
      <c r="B411" s="27" t="s">
        <v>348</v>
      </c>
      <c r="C411" s="28" t="s">
        <v>859</v>
      </c>
      <c r="D411" s="354">
        <v>14.543</v>
      </c>
      <c r="E411" s="134">
        <v>2727</v>
      </c>
      <c r="F411" s="140">
        <v>33</v>
      </c>
      <c r="G411" s="140">
        <v>48</v>
      </c>
      <c r="H411" s="140">
        <v>23</v>
      </c>
      <c r="I411" s="140">
        <v>42</v>
      </c>
      <c r="J411" s="140">
        <v>16.76</v>
      </c>
      <c r="K411" s="135">
        <v>2889</v>
      </c>
      <c r="L411" s="40" t="s">
        <v>935</v>
      </c>
    </row>
    <row r="412" spans="1:12" s="72" customFormat="1" ht="13.5" customHeight="1">
      <c r="A412" s="107">
        <f t="shared" si="7"/>
        <v>306</v>
      </c>
      <c r="B412" s="27" t="s">
        <v>349</v>
      </c>
      <c r="C412" s="28" t="s">
        <v>860</v>
      </c>
      <c r="D412" s="354">
        <v>18.367</v>
      </c>
      <c r="E412" s="134">
        <v>2444.2</v>
      </c>
      <c r="F412" s="140">
        <v>27.27</v>
      </c>
      <c r="G412" s="140">
        <v>40.4</v>
      </c>
      <c r="H412" s="140">
        <v>26.26</v>
      </c>
      <c r="I412" s="140">
        <v>58.58</v>
      </c>
      <c r="J412" s="140">
        <v>16.16</v>
      </c>
      <c r="K412" s="135">
        <v>2612.87</v>
      </c>
      <c r="L412" s="47" t="s">
        <v>795</v>
      </c>
    </row>
    <row r="413" spans="1:12" s="72" customFormat="1" ht="15" customHeight="1">
      <c r="A413" s="107">
        <f t="shared" si="7"/>
        <v>307</v>
      </c>
      <c r="B413" s="27" t="s">
        <v>350</v>
      </c>
      <c r="C413" s="28" t="s">
        <v>861</v>
      </c>
      <c r="D413" s="354">
        <v>0.144</v>
      </c>
      <c r="E413" s="420" t="s">
        <v>356</v>
      </c>
      <c r="F413" s="421"/>
      <c r="G413" s="421"/>
      <c r="H413" s="421"/>
      <c r="I413" s="421"/>
      <c r="J413" s="421"/>
      <c r="K413" s="422"/>
      <c r="L413" s="31"/>
    </row>
    <row r="414" spans="1:12" s="67" customFormat="1" ht="13.5" customHeight="1" thickBot="1">
      <c r="A414" s="16">
        <f t="shared" si="7"/>
        <v>308</v>
      </c>
      <c r="B414" s="29" t="s">
        <v>351</v>
      </c>
      <c r="C414" s="30" t="s">
        <v>862</v>
      </c>
      <c r="D414" s="355">
        <v>27.479</v>
      </c>
      <c r="E414" s="295">
        <v>1617.01</v>
      </c>
      <c r="F414" s="296">
        <v>18.18</v>
      </c>
      <c r="G414" s="296">
        <v>35.35</v>
      </c>
      <c r="H414" s="296">
        <v>17.17</v>
      </c>
      <c r="I414" s="296">
        <v>48.48</v>
      </c>
      <c r="J414" s="296">
        <v>11.11</v>
      </c>
      <c r="K414" s="297">
        <v>1747.3</v>
      </c>
      <c r="L414" s="464" t="s">
        <v>795</v>
      </c>
    </row>
    <row r="415" spans="1:12" s="72" customFormat="1" ht="15" customHeight="1" thickBot="1" thickTop="1">
      <c r="A415" s="14"/>
      <c r="B415" s="166"/>
      <c r="C415" s="167" t="s">
        <v>92</v>
      </c>
      <c r="D415" s="147">
        <f>SUM(D406:D414)</f>
        <v>94.107</v>
      </c>
      <c r="E415" s="169"/>
      <c r="F415" s="169"/>
      <c r="G415" s="169"/>
      <c r="H415" s="169"/>
      <c r="I415" s="169"/>
      <c r="J415" s="169"/>
      <c r="K415" s="170"/>
      <c r="L415" s="37"/>
    </row>
    <row r="416" spans="1:12" s="67" customFormat="1" ht="13.5" customHeight="1" thickBot="1" thickTop="1">
      <c r="A416" s="10">
        <f>A414+1</f>
        <v>309</v>
      </c>
      <c r="B416" s="209" t="s">
        <v>352</v>
      </c>
      <c r="C416" s="356" t="s">
        <v>500</v>
      </c>
      <c r="D416" s="211">
        <v>4.093</v>
      </c>
      <c r="E416" s="103">
        <v>2690.4611168208294</v>
      </c>
      <c r="F416" s="101">
        <v>20.269955464200066</v>
      </c>
      <c r="G416" s="101">
        <v>62.21856800274067</v>
      </c>
      <c r="H416" s="101">
        <v>40.02740664611168</v>
      </c>
      <c r="I416" s="101">
        <v>72.1808838643371</v>
      </c>
      <c r="J416" s="101">
        <v>79.85748544021925</v>
      </c>
      <c r="K416" s="104">
        <v>2965.0154162384374</v>
      </c>
      <c r="L416" s="43" t="s">
        <v>936</v>
      </c>
    </row>
    <row r="417" spans="1:12" s="67" customFormat="1" ht="13.5" customHeight="1" thickBot="1" thickTop="1">
      <c r="A417" s="14"/>
      <c r="B417" s="166"/>
      <c r="C417" s="167" t="s">
        <v>93</v>
      </c>
      <c r="D417" s="147">
        <f>D416</f>
        <v>4.093</v>
      </c>
      <c r="E417" s="169"/>
      <c r="F417" s="169"/>
      <c r="G417" s="169"/>
      <c r="H417" s="169"/>
      <c r="I417" s="169"/>
      <c r="J417" s="169"/>
      <c r="K417" s="170"/>
      <c r="L417" s="37"/>
    </row>
    <row r="418" spans="1:12" s="67" customFormat="1" ht="13.5" customHeight="1" thickTop="1">
      <c r="A418" s="10">
        <f>A416+1</f>
        <v>310</v>
      </c>
      <c r="B418" s="188" t="s">
        <v>353</v>
      </c>
      <c r="C418" s="301" t="s">
        <v>501</v>
      </c>
      <c r="D418" s="173">
        <v>14.128</v>
      </c>
      <c r="E418" s="114">
        <v>2182</v>
      </c>
      <c r="F418" s="115">
        <v>20</v>
      </c>
      <c r="G418" s="115">
        <v>33</v>
      </c>
      <c r="H418" s="115">
        <v>36</v>
      </c>
      <c r="I418" s="115">
        <v>55</v>
      </c>
      <c r="J418" s="115">
        <v>40.64</v>
      </c>
      <c r="K418" s="116">
        <v>2366</v>
      </c>
      <c r="L418" s="41" t="s">
        <v>937</v>
      </c>
    </row>
    <row r="419" spans="1:12" s="67" customFormat="1" ht="15" customHeight="1">
      <c r="A419" s="11">
        <f>A418+1</f>
        <v>311</v>
      </c>
      <c r="B419" s="143" t="s">
        <v>354</v>
      </c>
      <c r="C419" s="186" t="s">
        <v>502</v>
      </c>
      <c r="D419" s="133">
        <v>3.288</v>
      </c>
      <c r="E419" s="134">
        <v>4081.3874100308462</v>
      </c>
      <c r="F419" s="140">
        <v>14.62538558208614</v>
      </c>
      <c r="G419" s="140">
        <v>28.9519022049583</v>
      </c>
      <c r="H419" s="140">
        <v>18.529875471266994</v>
      </c>
      <c r="I419" s="140">
        <v>22.302753341711412</v>
      </c>
      <c r="J419" s="140">
        <v>34.164286530332454</v>
      </c>
      <c r="K419" s="135">
        <v>4199.961613161202</v>
      </c>
      <c r="L419" s="40" t="s">
        <v>938</v>
      </c>
    </row>
    <row r="420" spans="1:12" s="67" customFormat="1" ht="13.5" customHeight="1" thickBot="1">
      <c r="A420" s="13">
        <f aca="true" t="shared" si="8" ref="A420:A426">A419+1</f>
        <v>312</v>
      </c>
      <c r="B420" s="209" t="s">
        <v>355</v>
      </c>
      <c r="C420" s="351" t="s">
        <v>503</v>
      </c>
      <c r="D420" s="211">
        <v>4.851</v>
      </c>
      <c r="E420" s="295">
        <v>3570</v>
      </c>
      <c r="F420" s="296">
        <v>5.25</v>
      </c>
      <c r="G420" s="296">
        <v>26.25</v>
      </c>
      <c r="H420" s="296">
        <v>15.75</v>
      </c>
      <c r="I420" s="296">
        <v>21</v>
      </c>
      <c r="J420" s="296">
        <v>36.75</v>
      </c>
      <c r="K420" s="297">
        <v>3675</v>
      </c>
      <c r="L420" s="5" t="s">
        <v>795</v>
      </c>
    </row>
    <row r="421" spans="1:12" s="67" customFormat="1" ht="13.5" customHeight="1" thickBot="1" thickTop="1">
      <c r="A421" s="14"/>
      <c r="B421" s="357"/>
      <c r="C421" s="167" t="s">
        <v>94</v>
      </c>
      <c r="D421" s="358">
        <f>SUM(D418:D420)</f>
        <v>22.267</v>
      </c>
      <c r="E421" s="263"/>
      <c r="F421" s="263"/>
      <c r="G421" s="263"/>
      <c r="H421" s="263"/>
      <c r="I421" s="263"/>
      <c r="J421" s="263"/>
      <c r="K421" s="264"/>
      <c r="L421" s="39"/>
    </row>
    <row r="422" spans="1:12" s="67" customFormat="1" ht="13.5" customHeight="1" thickTop="1">
      <c r="A422" s="10">
        <f>A420+1</f>
        <v>313</v>
      </c>
      <c r="B422" s="188" t="s">
        <v>357</v>
      </c>
      <c r="C422" s="301" t="s">
        <v>225</v>
      </c>
      <c r="D422" s="173">
        <v>10.336</v>
      </c>
      <c r="E422" s="114">
        <v>1311.8948210815136</v>
      </c>
      <c r="F422" s="115">
        <v>14.21836058077055</v>
      </c>
      <c r="G422" s="115">
        <v>35.94649594146564</v>
      </c>
      <c r="H422" s="115">
        <v>25.092031553675547</v>
      </c>
      <c r="I422" s="115">
        <v>21.017491711443924</v>
      </c>
      <c r="J422" s="115">
        <v>45.47021836058077</v>
      </c>
      <c r="K422" s="116">
        <v>1453.63941922945</v>
      </c>
      <c r="L422" s="41" t="s">
        <v>939</v>
      </c>
    </row>
    <row r="423" spans="1:12" s="67" customFormat="1" ht="13.5" customHeight="1">
      <c r="A423" s="11">
        <f t="shared" si="8"/>
        <v>314</v>
      </c>
      <c r="B423" s="143" t="s">
        <v>358</v>
      </c>
      <c r="C423" s="186" t="s">
        <v>226</v>
      </c>
      <c r="D423" s="133">
        <v>27.125</v>
      </c>
      <c r="E423" s="134">
        <v>994.35</v>
      </c>
      <c r="F423" s="140">
        <v>13.65</v>
      </c>
      <c r="G423" s="140">
        <v>32.55</v>
      </c>
      <c r="H423" s="140">
        <v>21</v>
      </c>
      <c r="I423" s="140">
        <v>14.7</v>
      </c>
      <c r="J423" s="140">
        <v>24.15</v>
      </c>
      <c r="K423" s="135">
        <v>1100.4</v>
      </c>
      <c r="L423" s="47" t="s">
        <v>795</v>
      </c>
    </row>
    <row r="424" spans="1:12" s="67" customFormat="1" ht="13.5" customHeight="1">
      <c r="A424" s="11">
        <f t="shared" si="8"/>
        <v>315</v>
      </c>
      <c r="B424" s="143" t="s">
        <v>359</v>
      </c>
      <c r="C424" s="186" t="s">
        <v>227</v>
      </c>
      <c r="D424" s="133">
        <v>2.86</v>
      </c>
      <c r="E424" s="134">
        <v>1428</v>
      </c>
      <c r="F424" s="140">
        <v>14.7</v>
      </c>
      <c r="G424" s="140">
        <v>39.9</v>
      </c>
      <c r="H424" s="140">
        <v>27.3</v>
      </c>
      <c r="I424" s="140">
        <v>25.2</v>
      </c>
      <c r="J424" s="140">
        <v>36.75</v>
      </c>
      <c r="K424" s="135">
        <v>1571.8500000000001</v>
      </c>
      <c r="L424" s="130" t="s">
        <v>795</v>
      </c>
    </row>
    <row r="425" spans="1:12" s="67" customFormat="1" ht="13.5" customHeight="1">
      <c r="A425" s="11">
        <f t="shared" si="8"/>
        <v>316</v>
      </c>
      <c r="B425" s="143" t="s">
        <v>1027</v>
      </c>
      <c r="C425" s="186" t="s">
        <v>1028</v>
      </c>
      <c r="D425" s="133">
        <v>11.083</v>
      </c>
      <c r="E425" s="134">
        <v>914.64</v>
      </c>
      <c r="F425" s="140">
        <v>8.4</v>
      </c>
      <c r="G425" s="140">
        <v>17.85</v>
      </c>
      <c r="H425" s="140">
        <v>9.45</v>
      </c>
      <c r="I425" s="140">
        <v>17.85</v>
      </c>
      <c r="J425" s="140">
        <v>11.22</v>
      </c>
      <c r="K425" s="135">
        <v>979.4100000000001</v>
      </c>
      <c r="L425" s="47" t="s">
        <v>795</v>
      </c>
    </row>
    <row r="426" spans="1:12" s="67" customFormat="1" ht="13.5" customHeight="1">
      <c r="A426" s="11">
        <f t="shared" si="8"/>
        <v>317</v>
      </c>
      <c r="B426" s="143" t="s">
        <v>1029</v>
      </c>
      <c r="C426" s="359" t="s">
        <v>1030</v>
      </c>
      <c r="D426" s="133">
        <v>5.039</v>
      </c>
      <c r="E426" s="134">
        <v>6609</v>
      </c>
      <c r="F426" s="140">
        <v>43</v>
      </c>
      <c r="G426" s="140">
        <v>112</v>
      </c>
      <c r="H426" s="140">
        <v>47</v>
      </c>
      <c r="I426" s="140">
        <v>71</v>
      </c>
      <c r="J426" s="140">
        <v>39.65</v>
      </c>
      <c r="K426" s="135">
        <v>6922</v>
      </c>
      <c r="L426" s="40" t="s">
        <v>940</v>
      </c>
    </row>
    <row r="427" spans="1:12" s="72" customFormat="1" ht="15" customHeight="1" thickBot="1">
      <c r="A427" s="13">
        <f>A426+1</f>
        <v>318</v>
      </c>
      <c r="B427" s="209" t="s">
        <v>360</v>
      </c>
      <c r="C427" s="351" t="s">
        <v>228</v>
      </c>
      <c r="D427" s="211">
        <v>28.770000000000003</v>
      </c>
      <c r="E427" s="295">
        <v>5061.3496895649905</v>
      </c>
      <c r="F427" s="296">
        <v>48.53713520520191</v>
      </c>
      <c r="G427" s="296">
        <v>103.5600525352543</v>
      </c>
      <c r="H427" s="296">
        <v>46.096839214888604</v>
      </c>
      <c r="I427" s="296">
        <v>58.117826351781865</v>
      </c>
      <c r="J427" s="296">
        <v>51.01974588105921</v>
      </c>
      <c r="K427" s="297">
        <v>5368.681288753177</v>
      </c>
      <c r="L427" s="43" t="s">
        <v>998</v>
      </c>
    </row>
    <row r="428" spans="1:12" s="67" customFormat="1" ht="13.5" customHeight="1" thickBot="1" thickTop="1">
      <c r="A428" s="14"/>
      <c r="B428" s="322"/>
      <c r="C428" s="167" t="s">
        <v>95</v>
      </c>
      <c r="D428" s="299">
        <f>SUM(D422:D427)</f>
        <v>85.213</v>
      </c>
      <c r="E428" s="268"/>
      <c r="F428" s="268"/>
      <c r="G428" s="268"/>
      <c r="H428" s="268"/>
      <c r="I428" s="268"/>
      <c r="J428" s="268"/>
      <c r="K428" s="244"/>
      <c r="L428" s="48"/>
    </row>
    <row r="429" spans="1:12" s="67" customFormat="1" ht="13.5" customHeight="1" thickTop="1">
      <c r="A429" s="10">
        <f>A427+1</f>
        <v>319</v>
      </c>
      <c r="B429" s="188" t="s">
        <v>1031</v>
      </c>
      <c r="C429" s="301" t="s">
        <v>1032</v>
      </c>
      <c r="D429" s="173">
        <v>4.322</v>
      </c>
      <c r="E429" s="114">
        <v>12531</v>
      </c>
      <c r="F429" s="115">
        <v>120</v>
      </c>
      <c r="G429" s="115">
        <v>167</v>
      </c>
      <c r="H429" s="115">
        <v>108</v>
      </c>
      <c r="I429" s="115">
        <v>102</v>
      </c>
      <c r="J429" s="115">
        <v>37.26</v>
      </c>
      <c r="K429" s="116">
        <v>13066</v>
      </c>
      <c r="L429" s="41" t="s">
        <v>941</v>
      </c>
    </row>
    <row r="430" spans="1:12" s="67" customFormat="1" ht="13.5" customHeight="1">
      <c r="A430" s="11">
        <f>A429+1</f>
        <v>320</v>
      </c>
      <c r="B430" s="143" t="s">
        <v>1033</v>
      </c>
      <c r="C430" s="360" t="s">
        <v>1034</v>
      </c>
      <c r="D430" s="133">
        <v>12.5</v>
      </c>
      <c r="E430" s="134">
        <v>1002.75</v>
      </c>
      <c r="F430" s="140">
        <v>4.2</v>
      </c>
      <c r="G430" s="140">
        <v>22.05</v>
      </c>
      <c r="H430" s="140">
        <v>14.7</v>
      </c>
      <c r="I430" s="140">
        <v>19.95</v>
      </c>
      <c r="J430" s="140">
        <v>7.35</v>
      </c>
      <c r="K430" s="135">
        <v>1071</v>
      </c>
      <c r="L430" s="130" t="s">
        <v>795</v>
      </c>
    </row>
    <row r="431" spans="1:12" s="67" customFormat="1" ht="13.5" customHeight="1">
      <c r="A431" s="11">
        <f>A430+1</f>
        <v>321</v>
      </c>
      <c r="B431" s="143" t="s">
        <v>361</v>
      </c>
      <c r="C431" s="186" t="s">
        <v>229</v>
      </c>
      <c r="D431" s="133">
        <v>14.351</v>
      </c>
      <c r="E431" s="134">
        <v>1128.75</v>
      </c>
      <c r="F431" s="140">
        <v>5.25</v>
      </c>
      <c r="G431" s="140">
        <v>26.25</v>
      </c>
      <c r="H431" s="140">
        <v>15.75</v>
      </c>
      <c r="I431" s="140">
        <v>21</v>
      </c>
      <c r="J431" s="140">
        <v>10.5</v>
      </c>
      <c r="K431" s="135">
        <v>1207.5</v>
      </c>
      <c r="L431" s="47" t="s">
        <v>795</v>
      </c>
    </row>
    <row r="432" spans="1:12" s="67" customFormat="1" ht="13.5" customHeight="1">
      <c r="A432" s="50"/>
      <c r="B432" s="176" t="s">
        <v>359</v>
      </c>
      <c r="C432" s="185" t="s">
        <v>227</v>
      </c>
      <c r="D432" s="177">
        <v>2.86</v>
      </c>
      <c r="E432" s="345">
        <v>1428</v>
      </c>
      <c r="F432" s="346">
        <v>14.7</v>
      </c>
      <c r="G432" s="346">
        <v>39.9</v>
      </c>
      <c r="H432" s="346">
        <v>27.3</v>
      </c>
      <c r="I432" s="346">
        <v>25.2</v>
      </c>
      <c r="J432" s="346">
        <v>36.75</v>
      </c>
      <c r="K432" s="347">
        <v>1571.8500000000001</v>
      </c>
      <c r="L432" s="49" t="s">
        <v>983</v>
      </c>
    </row>
    <row r="433" spans="1:12" s="67" customFormat="1" ht="13.5" customHeight="1">
      <c r="A433" s="11">
        <f>A431+1</f>
        <v>322</v>
      </c>
      <c r="B433" s="143" t="s">
        <v>362</v>
      </c>
      <c r="C433" s="186" t="s">
        <v>230</v>
      </c>
      <c r="D433" s="133">
        <v>10.876</v>
      </c>
      <c r="E433" s="134">
        <v>717.6</v>
      </c>
      <c r="F433" s="140">
        <v>5.25</v>
      </c>
      <c r="G433" s="140">
        <v>16.8</v>
      </c>
      <c r="H433" s="140">
        <v>10.5</v>
      </c>
      <c r="I433" s="140">
        <v>15.75</v>
      </c>
      <c r="J433" s="140">
        <v>30.6</v>
      </c>
      <c r="K433" s="135">
        <v>796.5</v>
      </c>
      <c r="L433" s="130" t="s">
        <v>795</v>
      </c>
    </row>
    <row r="434" spans="1:12" s="67" customFormat="1" ht="13.5" customHeight="1">
      <c r="A434" s="11">
        <f>A433+1</f>
        <v>323</v>
      </c>
      <c r="B434" s="143" t="s">
        <v>363</v>
      </c>
      <c r="C434" s="186" t="s">
        <v>231</v>
      </c>
      <c r="D434" s="133">
        <v>0.114</v>
      </c>
      <c r="E434" s="420" t="s">
        <v>356</v>
      </c>
      <c r="F434" s="421"/>
      <c r="G434" s="421"/>
      <c r="H434" s="421"/>
      <c r="I434" s="421"/>
      <c r="J434" s="421"/>
      <c r="K434" s="422"/>
      <c r="L434" s="31"/>
    </row>
    <row r="435" spans="1:12" s="72" customFormat="1" ht="15" customHeight="1" thickBot="1">
      <c r="A435" s="13">
        <f>A434+1</f>
        <v>324</v>
      </c>
      <c r="B435" s="209" t="s">
        <v>364</v>
      </c>
      <c r="C435" s="351" t="s">
        <v>232</v>
      </c>
      <c r="D435" s="211">
        <v>16.765</v>
      </c>
      <c r="E435" s="106">
        <v>1767</v>
      </c>
      <c r="F435" s="101">
        <v>36</v>
      </c>
      <c r="G435" s="101">
        <v>46</v>
      </c>
      <c r="H435" s="101">
        <v>31</v>
      </c>
      <c r="I435" s="101">
        <v>29</v>
      </c>
      <c r="J435" s="101">
        <v>62.47</v>
      </c>
      <c r="K435" s="180">
        <v>1971</v>
      </c>
      <c r="L435" s="43" t="s">
        <v>942</v>
      </c>
    </row>
    <row r="436" spans="1:12" s="67" customFormat="1" ht="13.5" customHeight="1" thickBot="1" thickTop="1">
      <c r="A436" s="14"/>
      <c r="B436" s="322"/>
      <c r="C436" s="361" t="s">
        <v>96</v>
      </c>
      <c r="D436" s="299">
        <f>SUM(D429:D435)-D432</f>
        <v>58.928</v>
      </c>
      <c r="E436" s="362"/>
      <c r="F436" s="362"/>
      <c r="G436" s="362"/>
      <c r="H436" s="362"/>
      <c r="I436" s="362"/>
      <c r="J436" s="362"/>
      <c r="K436" s="363"/>
      <c r="L436" s="48"/>
    </row>
    <row r="437" spans="1:12" s="67" customFormat="1" ht="15" customHeight="1" thickBot="1" thickTop="1">
      <c r="A437" s="21">
        <v>325</v>
      </c>
      <c r="B437" s="318" t="s">
        <v>365</v>
      </c>
      <c r="C437" s="364" t="s">
        <v>233</v>
      </c>
      <c r="D437" s="286">
        <v>3.928</v>
      </c>
      <c r="E437" s="365">
        <v>9351</v>
      </c>
      <c r="F437" s="320">
        <v>89</v>
      </c>
      <c r="G437" s="320">
        <v>159</v>
      </c>
      <c r="H437" s="320">
        <v>144</v>
      </c>
      <c r="I437" s="320">
        <v>59</v>
      </c>
      <c r="J437" s="320">
        <v>210.19</v>
      </c>
      <c r="K437" s="366">
        <v>10012</v>
      </c>
      <c r="L437" s="42" t="s">
        <v>1035</v>
      </c>
    </row>
    <row r="438" spans="1:12" s="67" customFormat="1" ht="13.5" customHeight="1" thickBot="1" thickTop="1">
      <c r="A438" s="14"/>
      <c r="B438" s="357"/>
      <c r="C438" s="361" t="s">
        <v>97</v>
      </c>
      <c r="D438" s="358">
        <v>3.928</v>
      </c>
      <c r="E438" s="338"/>
      <c r="F438" s="338"/>
      <c r="G438" s="338"/>
      <c r="H438" s="338"/>
      <c r="I438" s="338"/>
      <c r="J438" s="338"/>
      <c r="K438" s="339"/>
      <c r="L438" s="39"/>
    </row>
    <row r="439" spans="1:12" s="72" customFormat="1" ht="15" customHeight="1" thickBot="1" thickTop="1">
      <c r="A439" s="21">
        <v>326</v>
      </c>
      <c r="B439" s="318" t="s">
        <v>366</v>
      </c>
      <c r="C439" s="364" t="s">
        <v>234</v>
      </c>
      <c r="D439" s="286">
        <v>23.788</v>
      </c>
      <c r="E439" s="365">
        <v>321.36</v>
      </c>
      <c r="F439" s="320">
        <v>3.15</v>
      </c>
      <c r="G439" s="320">
        <v>2.1</v>
      </c>
      <c r="H439" s="320">
        <v>1.05</v>
      </c>
      <c r="I439" s="320">
        <v>7.35</v>
      </c>
      <c r="J439" s="320">
        <v>1.02</v>
      </c>
      <c r="K439" s="366">
        <v>336.03000000000003</v>
      </c>
      <c r="L439" s="404" t="s">
        <v>795</v>
      </c>
    </row>
    <row r="440" spans="1:12" s="67" customFormat="1" ht="13.5" customHeight="1" thickBot="1" thickTop="1">
      <c r="A440" s="14"/>
      <c r="B440" s="367"/>
      <c r="C440" s="361" t="s">
        <v>98</v>
      </c>
      <c r="D440" s="358">
        <v>23.788</v>
      </c>
      <c r="E440" s="368"/>
      <c r="F440" s="368"/>
      <c r="G440" s="368"/>
      <c r="H440" s="368"/>
      <c r="I440" s="368"/>
      <c r="J440" s="368"/>
      <c r="K440" s="264"/>
      <c r="L440" s="39"/>
    </row>
    <row r="441" spans="1:12" s="67" customFormat="1" ht="13.5" customHeight="1" thickTop="1">
      <c r="A441" s="55">
        <f>A439+1</f>
        <v>327</v>
      </c>
      <c r="B441" s="188" t="s">
        <v>367</v>
      </c>
      <c r="C441" s="223" t="s">
        <v>235</v>
      </c>
      <c r="D441" s="173">
        <v>17.464</v>
      </c>
      <c r="E441" s="369">
        <v>1605</v>
      </c>
      <c r="F441" s="115">
        <v>10</v>
      </c>
      <c r="G441" s="115">
        <v>34</v>
      </c>
      <c r="H441" s="115">
        <v>13</v>
      </c>
      <c r="I441" s="115">
        <v>16</v>
      </c>
      <c r="J441" s="115">
        <v>9.41</v>
      </c>
      <c r="K441" s="370">
        <v>1687</v>
      </c>
      <c r="L441" s="41" t="s">
        <v>943</v>
      </c>
    </row>
    <row r="442" spans="1:12" s="67" customFormat="1" ht="15" customHeight="1" thickBot="1">
      <c r="A442" s="13">
        <f>A441+1</f>
        <v>328</v>
      </c>
      <c r="B442" s="209" t="s">
        <v>368</v>
      </c>
      <c r="C442" s="351" t="s">
        <v>236</v>
      </c>
      <c r="D442" s="211">
        <v>17.64</v>
      </c>
      <c r="E442" s="371">
        <v>632.42</v>
      </c>
      <c r="F442" s="296">
        <v>8.4</v>
      </c>
      <c r="G442" s="296">
        <v>12.6</v>
      </c>
      <c r="H442" s="296">
        <v>5.25</v>
      </c>
      <c r="I442" s="296">
        <v>10.5</v>
      </c>
      <c r="J442" s="296">
        <v>6.12</v>
      </c>
      <c r="K442" s="372">
        <v>675.29</v>
      </c>
      <c r="L442" s="5" t="s">
        <v>795</v>
      </c>
    </row>
    <row r="443" spans="1:12" s="67" customFormat="1" ht="15" customHeight="1" thickBot="1" thickTop="1">
      <c r="A443" s="17"/>
      <c r="B443" s="357"/>
      <c r="C443" s="361" t="s">
        <v>1036</v>
      </c>
      <c r="D443" s="358">
        <f>SUM(D441:D442)</f>
        <v>35.104</v>
      </c>
      <c r="E443" s="263"/>
      <c r="F443" s="263"/>
      <c r="G443" s="263"/>
      <c r="H443" s="263"/>
      <c r="I443" s="263"/>
      <c r="J443" s="263"/>
      <c r="K443" s="264"/>
      <c r="L443" s="39"/>
    </row>
    <row r="444" spans="1:12" s="67" customFormat="1" ht="13.5" customHeight="1" thickBot="1" thickTop="1">
      <c r="A444" s="11">
        <v>329</v>
      </c>
      <c r="B444" s="188" t="s">
        <v>1037</v>
      </c>
      <c r="C444" s="223" t="s">
        <v>1038</v>
      </c>
      <c r="D444" s="173">
        <v>3.692</v>
      </c>
      <c r="E444" s="369">
        <v>4351.0070792418355</v>
      </c>
      <c r="F444" s="115">
        <v>70.10093628682348</v>
      </c>
      <c r="G444" s="115">
        <v>86.72664992007307</v>
      </c>
      <c r="H444" s="115">
        <v>127.5715916875999</v>
      </c>
      <c r="I444" s="115">
        <v>87.27746060744462</v>
      </c>
      <c r="J444" s="115">
        <v>394.91208038364925</v>
      </c>
      <c r="K444" s="370">
        <v>5117.595798127426</v>
      </c>
      <c r="L444" s="41" t="s">
        <v>1039</v>
      </c>
    </row>
    <row r="445" spans="1:12" s="67" customFormat="1" ht="13.5" customHeight="1" thickBot="1" thickTop="1">
      <c r="A445" s="13">
        <v>330</v>
      </c>
      <c r="B445" s="209" t="s">
        <v>1040</v>
      </c>
      <c r="C445" s="351" t="s">
        <v>1041</v>
      </c>
      <c r="D445" s="211">
        <v>17.63</v>
      </c>
      <c r="E445" s="373">
        <v>4194.882635552505</v>
      </c>
      <c r="F445" s="374">
        <v>143.58544955387782</v>
      </c>
      <c r="G445" s="374">
        <v>70.21825669183254</v>
      </c>
      <c r="H445" s="374">
        <v>113.85861358956761</v>
      </c>
      <c r="I445" s="374">
        <v>61.103637611530544</v>
      </c>
      <c r="J445" s="374">
        <v>380.8894989704873</v>
      </c>
      <c r="K445" s="375">
        <v>4964.538091969802</v>
      </c>
      <c r="L445" s="41" t="s">
        <v>1042</v>
      </c>
    </row>
    <row r="446" spans="1:12" s="67" customFormat="1" ht="13.5" customHeight="1" thickBot="1" thickTop="1">
      <c r="A446" s="17"/>
      <c r="B446" s="357"/>
      <c r="C446" s="361" t="s">
        <v>99</v>
      </c>
      <c r="D446" s="358">
        <f>D445+D444</f>
        <v>21.322</v>
      </c>
      <c r="E446" s="263"/>
      <c r="F446" s="263"/>
      <c r="G446" s="263"/>
      <c r="H446" s="263"/>
      <c r="I446" s="263"/>
      <c r="J446" s="263"/>
      <c r="K446" s="264"/>
      <c r="L446" s="39"/>
    </row>
    <row r="447" spans="1:12" s="67" customFormat="1" ht="13.5" customHeight="1" thickTop="1">
      <c r="A447" s="10">
        <f>A445+1</f>
        <v>331</v>
      </c>
      <c r="B447" s="188" t="s">
        <v>369</v>
      </c>
      <c r="C447" s="223" t="s">
        <v>237</v>
      </c>
      <c r="D447" s="173">
        <v>16.751</v>
      </c>
      <c r="E447" s="369">
        <v>925.97</v>
      </c>
      <c r="F447" s="115">
        <v>3.15</v>
      </c>
      <c r="G447" s="115">
        <v>21</v>
      </c>
      <c r="H447" s="115">
        <v>13.65</v>
      </c>
      <c r="I447" s="115">
        <v>7.35</v>
      </c>
      <c r="J447" s="115">
        <v>13.26</v>
      </c>
      <c r="K447" s="370">
        <v>984.38</v>
      </c>
      <c r="L447" s="403" t="s">
        <v>795</v>
      </c>
    </row>
    <row r="448" spans="1:12" s="67" customFormat="1" ht="13.5" customHeight="1">
      <c r="A448" s="50"/>
      <c r="B448" s="176" t="s">
        <v>540</v>
      </c>
      <c r="C448" s="309" t="s">
        <v>5</v>
      </c>
      <c r="D448" s="177">
        <v>0.757</v>
      </c>
      <c r="E448" s="405" t="s">
        <v>356</v>
      </c>
      <c r="F448" s="406"/>
      <c r="G448" s="406"/>
      <c r="H448" s="406"/>
      <c r="I448" s="406"/>
      <c r="J448" s="406"/>
      <c r="K448" s="407"/>
      <c r="L448" s="49" t="s">
        <v>984</v>
      </c>
    </row>
    <row r="449" spans="1:12" s="72" customFormat="1" ht="15" customHeight="1">
      <c r="A449" s="107">
        <v>332</v>
      </c>
      <c r="B449" s="143" t="s">
        <v>370</v>
      </c>
      <c r="C449" s="376" t="s">
        <v>238</v>
      </c>
      <c r="D449" s="133">
        <v>1.158</v>
      </c>
      <c r="E449" s="408" t="s">
        <v>356</v>
      </c>
      <c r="F449" s="409"/>
      <c r="G449" s="409"/>
      <c r="H449" s="409"/>
      <c r="I449" s="409"/>
      <c r="J449" s="409"/>
      <c r="K449" s="410"/>
      <c r="L449" s="31"/>
    </row>
    <row r="450" spans="1:12" s="67" customFormat="1" ht="13.5" customHeight="1">
      <c r="A450" s="11">
        <f>A449+1</f>
        <v>333</v>
      </c>
      <c r="B450" s="143" t="s">
        <v>371</v>
      </c>
      <c r="C450" s="186" t="s">
        <v>239</v>
      </c>
      <c r="D450" s="133">
        <v>10.552</v>
      </c>
      <c r="E450" s="258">
        <v>2695</v>
      </c>
      <c r="F450" s="140">
        <v>49.5</v>
      </c>
      <c r="G450" s="140">
        <v>59.4</v>
      </c>
      <c r="H450" s="140">
        <v>45.1</v>
      </c>
      <c r="I450" s="140">
        <v>57.2</v>
      </c>
      <c r="J450" s="140">
        <v>71.4</v>
      </c>
      <c r="K450" s="259">
        <v>2977.6</v>
      </c>
      <c r="L450" s="130" t="s">
        <v>795</v>
      </c>
    </row>
    <row r="451" spans="1:12" s="67" customFormat="1" ht="13.5" customHeight="1" thickBot="1">
      <c r="A451" s="13">
        <f>A450+1</f>
        <v>334</v>
      </c>
      <c r="B451" s="209" t="s">
        <v>372</v>
      </c>
      <c r="C451" s="351" t="s">
        <v>240</v>
      </c>
      <c r="D451" s="211">
        <v>12.088</v>
      </c>
      <c r="E451" s="371">
        <v>3504</v>
      </c>
      <c r="F451" s="296">
        <v>61</v>
      </c>
      <c r="G451" s="296">
        <v>78</v>
      </c>
      <c r="H451" s="296">
        <v>67</v>
      </c>
      <c r="I451" s="296">
        <v>79</v>
      </c>
      <c r="J451" s="296">
        <v>132.55</v>
      </c>
      <c r="K451" s="372">
        <v>3921</v>
      </c>
      <c r="L451" s="43" t="s">
        <v>944</v>
      </c>
    </row>
    <row r="452" spans="1:12" s="67" customFormat="1" ht="13.5" customHeight="1" thickBot="1" thickTop="1">
      <c r="A452" s="17"/>
      <c r="B452" s="367"/>
      <c r="C452" s="361" t="s">
        <v>100</v>
      </c>
      <c r="D452" s="358">
        <f>SUM(D447:D451)-D448</f>
        <v>40.54900000000001</v>
      </c>
      <c r="E452" s="169"/>
      <c r="F452" s="169"/>
      <c r="G452" s="169"/>
      <c r="H452" s="169"/>
      <c r="I452" s="169"/>
      <c r="J452" s="169"/>
      <c r="K452" s="170"/>
      <c r="L452" s="39"/>
    </row>
    <row r="453" spans="1:12" s="67" customFormat="1" ht="13.5" customHeight="1" thickTop="1">
      <c r="A453" s="10">
        <f>A451+1</f>
        <v>335</v>
      </c>
      <c r="B453" s="188" t="s">
        <v>373</v>
      </c>
      <c r="C453" s="223" t="s">
        <v>241</v>
      </c>
      <c r="D453" s="173">
        <v>28.32</v>
      </c>
      <c r="E453" s="369">
        <v>8319</v>
      </c>
      <c r="F453" s="115">
        <v>40</v>
      </c>
      <c r="G453" s="115">
        <v>92</v>
      </c>
      <c r="H453" s="115">
        <v>69</v>
      </c>
      <c r="I453" s="115">
        <v>57</v>
      </c>
      <c r="J453" s="115">
        <v>38.01</v>
      </c>
      <c r="K453" s="370">
        <v>8615</v>
      </c>
      <c r="L453" s="41" t="s">
        <v>945</v>
      </c>
    </row>
    <row r="454" spans="1:12" s="67" customFormat="1" ht="13.5" customHeight="1">
      <c r="A454" s="50"/>
      <c r="B454" s="176" t="s">
        <v>746</v>
      </c>
      <c r="C454" s="185" t="s">
        <v>242</v>
      </c>
      <c r="D454" s="177">
        <v>0.12</v>
      </c>
      <c r="E454" s="405" t="s">
        <v>356</v>
      </c>
      <c r="F454" s="406"/>
      <c r="G454" s="406"/>
      <c r="H454" s="406"/>
      <c r="I454" s="406"/>
      <c r="J454" s="406"/>
      <c r="K454" s="407"/>
      <c r="L454" s="49" t="s">
        <v>985</v>
      </c>
    </row>
    <row r="455" spans="1:12" s="67" customFormat="1" ht="13.5" customHeight="1">
      <c r="A455" s="50"/>
      <c r="B455" s="176" t="s">
        <v>745</v>
      </c>
      <c r="C455" s="185" t="s">
        <v>243</v>
      </c>
      <c r="D455" s="177">
        <v>3.073</v>
      </c>
      <c r="E455" s="405" t="s">
        <v>356</v>
      </c>
      <c r="F455" s="406"/>
      <c r="G455" s="406"/>
      <c r="H455" s="406"/>
      <c r="I455" s="406"/>
      <c r="J455" s="406"/>
      <c r="K455" s="407"/>
      <c r="L455" s="49" t="s">
        <v>985</v>
      </c>
    </row>
    <row r="456" spans="1:12" s="67" customFormat="1" ht="13.5" customHeight="1">
      <c r="A456" s="11">
        <f>A453+1</f>
        <v>336</v>
      </c>
      <c r="B456" s="143" t="s">
        <v>374</v>
      </c>
      <c r="C456" s="186" t="s">
        <v>244</v>
      </c>
      <c r="D456" s="133">
        <v>24.88</v>
      </c>
      <c r="E456" s="258">
        <v>2831.364238410596</v>
      </c>
      <c r="F456" s="140">
        <v>31.82096369034026</v>
      </c>
      <c r="G456" s="140">
        <v>47.1367892212834</v>
      </c>
      <c r="H456" s="140">
        <v>25.951130395067366</v>
      </c>
      <c r="I456" s="140">
        <v>33.188399177894496</v>
      </c>
      <c r="J456" s="140">
        <v>25.803151404430235</v>
      </c>
      <c r="K456" s="259">
        <v>2995.2646722996114</v>
      </c>
      <c r="L456" s="40" t="s">
        <v>946</v>
      </c>
    </row>
    <row r="457" spans="1:12" s="67" customFormat="1" ht="15" customHeight="1">
      <c r="A457" s="11">
        <f>A456+1</f>
        <v>337</v>
      </c>
      <c r="B457" s="143" t="s">
        <v>375</v>
      </c>
      <c r="C457" s="186" t="s">
        <v>245</v>
      </c>
      <c r="D457" s="133">
        <v>6.365</v>
      </c>
      <c r="E457" s="258">
        <v>3845.1</v>
      </c>
      <c r="F457" s="140">
        <v>36.75</v>
      </c>
      <c r="G457" s="140">
        <v>70.4</v>
      </c>
      <c r="H457" s="140">
        <v>42.9</v>
      </c>
      <c r="I457" s="140">
        <v>42.9</v>
      </c>
      <c r="J457" s="140">
        <v>34.65</v>
      </c>
      <c r="K457" s="259">
        <v>4072.7000000000003</v>
      </c>
      <c r="L457" s="130" t="s">
        <v>795</v>
      </c>
    </row>
    <row r="458" spans="1:12" s="67" customFormat="1" ht="13.5" customHeight="1">
      <c r="A458" s="11">
        <f>A457+1</f>
        <v>338</v>
      </c>
      <c r="B458" s="143" t="s">
        <v>376</v>
      </c>
      <c r="C458" s="186" t="s">
        <v>246</v>
      </c>
      <c r="D458" s="133">
        <v>1.71</v>
      </c>
      <c r="E458" s="258">
        <v>2180.85</v>
      </c>
      <c r="F458" s="140">
        <v>12.6</v>
      </c>
      <c r="G458" s="140">
        <v>35.2</v>
      </c>
      <c r="H458" s="140">
        <v>18.7</v>
      </c>
      <c r="I458" s="140">
        <v>19.8</v>
      </c>
      <c r="J458" s="140">
        <v>13.65</v>
      </c>
      <c r="K458" s="259">
        <v>2280.7999999999997</v>
      </c>
      <c r="L458" s="47" t="s">
        <v>795</v>
      </c>
    </row>
    <row r="459" spans="1:12" s="72" customFormat="1" ht="15" customHeight="1" thickBot="1">
      <c r="A459" s="13">
        <f>A458+1</f>
        <v>339</v>
      </c>
      <c r="B459" s="209" t="s">
        <v>377</v>
      </c>
      <c r="C459" s="351" t="s">
        <v>247</v>
      </c>
      <c r="D459" s="211">
        <v>34.515</v>
      </c>
      <c r="E459" s="371">
        <v>1664.4383812908402</v>
      </c>
      <c r="F459" s="296">
        <v>2.7733577897512323</v>
      </c>
      <c r="G459" s="296">
        <v>21.96675455691849</v>
      </c>
      <c r="H459" s="296">
        <v>14.970079101226641</v>
      </c>
      <c r="I459" s="296">
        <v>12.64243952768543</v>
      </c>
      <c r="J459" s="296">
        <v>5.076235240169667</v>
      </c>
      <c r="K459" s="372">
        <v>1721.8672475065916</v>
      </c>
      <c r="L459" s="43" t="s">
        <v>947</v>
      </c>
    </row>
    <row r="460" spans="1:12" s="72" customFormat="1" ht="13.5" customHeight="1" thickBot="1" thickTop="1">
      <c r="A460" s="17"/>
      <c r="B460" s="357"/>
      <c r="C460" s="361" t="s">
        <v>101</v>
      </c>
      <c r="D460" s="358">
        <f>SUM(D453:D459)-D454-D455</f>
        <v>95.79</v>
      </c>
      <c r="E460" s="263"/>
      <c r="F460" s="263"/>
      <c r="G460" s="263"/>
      <c r="H460" s="263"/>
      <c r="I460" s="263"/>
      <c r="J460" s="263"/>
      <c r="K460" s="264"/>
      <c r="L460" s="39"/>
    </row>
    <row r="461" spans="1:12" s="72" customFormat="1" ht="13.5" customHeight="1" thickBot="1" thickTop="1">
      <c r="A461" s="13">
        <v>340</v>
      </c>
      <c r="B461" s="318" t="s">
        <v>750</v>
      </c>
      <c r="C461" s="364" t="s">
        <v>504</v>
      </c>
      <c r="D461" s="286">
        <v>3.734</v>
      </c>
      <c r="E461" s="365">
        <v>2869.65</v>
      </c>
      <c r="F461" s="320">
        <v>35.7</v>
      </c>
      <c r="G461" s="320">
        <v>53.9</v>
      </c>
      <c r="H461" s="320">
        <v>33</v>
      </c>
      <c r="I461" s="320">
        <v>55</v>
      </c>
      <c r="J461" s="320">
        <v>63</v>
      </c>
      <c r="K461" s="366">
        <v>3110.25</v>
      </c>
      <c r="L461" s="404" t="s">
        <v>795</v>
      </c>
    </row>
    <row r="462" spans="1:12" s="67" customFormat="1" ht="13.5" customHeight="1" thickBot="1" thickTop="1">
      <c r="A462" s="17"/>
      <c r="B462" s="377"/>
      <c r="C462" s="261" t="s">
        <v>102</v>
      </c>
      <c r="D462" s="293">
        <v>3.734</v>
      </c>
      <c r="E462" s="378"/>
      <c r="F462" s="378"/>
      <c r="G462" s="378"/>
      <c r="H462" s="378"/>
      <c r="I462" s="378"/>
      <c r="J462" s="378"/>
      <c r="K462" s="339"/>
      <c r="L462" s="285"/>
    </row>
    <row r="463" spans="1:12" s="72" customFormat="1" ht="15" customHeight="1" thickTop="1">
      <c r="A463" s="53"/>
      <c r="B463" s="325" t="s">
        <v>284</v>
      </c>
      <c r="C463" s="379" t="s">
        <v>539</v>
      </c>
      <c r="D463" s="327">
        <v>0.6</v>
      </c>
      <c r="E463" s="424" t="s">
        <v>356</v>
      </c>
      <c r="F463" s="424"/>
      <c r="G463" s="424"/>
      <c r="H463" s="424"/>
      <c r="I463" s="424"/>
      <c r="J463" s="424"/>
      <c r="K463" s="424"/>
      <c r="L463" s="52" t="s">
        <v>985</v>
      </c>
    </row>
    <row r="464" spans="1:12" s="67" customFormat="1" ht="13.5" customHeight="1">
      <c r="A464" s="50"/>
      <c r="B464" s="117" t="s">
        <v>285</v>
      </c>
      <c r="C464" s="380" t="s">
        <v>479</v>
      </c>
      <c r="D464" s="119">
        <v>0.111</v>
      </c>
      <c r="E464" s="406" t="s">
        <v>356</v>
      </c>
      <c r="F464" s="406"/>
      <c r="G464" s="406"/>
      <c r="H464" s="406"/>
      <c r="I464" s="406"/>
      <c r="J464" s="406"/>
      <c r="K464" s="406"/>
      <c r="L464" s="49" t="s">
        <v>985</v>
      </c>
    </row>
    <row r="465" spans="1:12" s="67" customFormat="1" ht="13.5" customHeight="1" thickBot="1">
      <c r="A465" s="13">
        <f>A461+1</f>
        <v>341</v>
      </c>
      <c r="B465" s="209" t="s">
        <v>752</v>
      </c>
      <c r="C465" s="351" t="s">
        <v>505</v>
      </c>
      <c r="D465" s="211">
        <v>22.478</v>
      </c>
      <c r="E465" s="371">
        <v>1491</v>
      </c>
      <c r="F465" s="296">
        <v>35</v>
      </c>
      <c r="G465" s="296">
        <v>24</v>
      </c>
      <c r="H465" s="296">
        <v>20</v>
      </c>
      <c r="I465" s="296">
        <v>18</v>
      </c>
      <c r="J465" s="296">
        <v>19.32</v>
      </c>
      <c r="K465" s="372">
        <v>1608</v>
      </c>
      <c r="L465" s="43" t="s">
        <v>948</v>
      </c>
    </row>
    <row r="466" spans="1:12" s="67" customFormat="1" ht="13.5" customHeight="1" thickBot="1" thickTop="1">
      <c r="A466" s="17"/>
      <c r="B466" s="377"/>
      <c r="C466" s="261" t="s">
        <v>103</v>
      </c>
      <c r="D466" s="293">
        <f>SUM(D463:D465)</f>
        <v>23.189</v>
      </c>
      <c r="E466" s="378"/>
      <c r="F466" s="378"/>
      <c r="G466" s="378"/>
      <c r="H466" s="378"/>
      <c r="I466" s="378"/>
      <c r="J466" s="378"/>
      <c r="K466" s="339"/>
      <c r="L466" s="285"/>
    </row>
    <row r="467" spans="1:12" s="67" customFormat="1" ht="13.5" customHeight="1" thickTop="1">
      <c r="A467" s="10">
        <v>342</v>
      </c>
      <c r="B467" s="188" t="s">
        <v>755</v>
      </c>
      <c r="C467" s="223" t="s">
        <v>508</v>
      </c>
      <c r="D467" s="173">
        <v>33.674</v>
      </c>
      <c r="E467" s="369">
        <v>239.4</v>
      </c>
      <c r="F467" s="115">
        <v>2.1</v>
      </c>
      <c r="G467" s="115">
        <v>6.6</v>
      </c>
      <c r="H467" s="115">
        <v>3.3</v>
      </c>
      <c r="I467" s="115">
        <v>2.2</v>
      </c>
      <c r="J467" s="115">
        <v>7.35</v>
      </c>
      <c r="K467" s="370">
        <v>260.95</v>
      </c>
      <c r="L467" s="403" t="s">
        <v>795</v>
      </c>
    </row>
    <row r="468" spans="1:12" s="67" customFormat="1" ht="13.5" customHeight="1">
      <c r="A468" s="11">
        <f>A467+1</f>
        <v>343</v>
      </c>
      <c r="B468" s="143" t="s">
        <v>756</v>
      </c>
      <c r="C468" s="186" t="s">
        <v>509</v>
      </c>
      <c r="D468" s="133">
        <v>8.966</v>
      </c>
      <c r="E468" s="258">
        <v>241.5</v>
      </c>
      <c r="F468" s="140">
        <v>2.1</v>
      </c>
      <c r="G468" s="140">
        <v>6.6</v>
      </c>
      <c r="H468" s="140">
        <v>3.3</v>
      </c>
      <c r="I468" s="140">
        <v>2.2</v>
      </c>
      <c r="J468" s="140">
        <v>7.35</v>
      </c>
      <c r="K468" s="259">
        <v>263.05</v>
      </c>
      <c r="L468" s="47" t="s">
        <v>795</v>
      </c>
    </row>
    <row r="469" spans="1:12" s="67" customFormat="1" ht="15" customHeight="1">
      <c r="A469" s="50"/>
      <c r="B469" s="176" t="s">
        <v>753</v>
      </c>
      <c r="C469" s="185" t="s">
        <v>506</v>
      </c>
      <c r="D469" s="177">
        <v>0.377</v>
      </c>
      <c r="E469" s="405" t="s">
        <v>356</v>
      </c>
      <c r="F469" s="406"/>
      <c r="G469" s="406"/>
      <c r="H469" s="406"/>
      <c r="I469" s="406"/>
      <c r="J469" s="406"/>
      <c r="K469" s="406"/>
      <c r="L469" s="49" t="s">
        <v>986</v>
      </c>
    </row>
    <row r="470" spans="1:12" s="67" customFormat="1" ht="13.5" customHeight="1">
      <c r="A470" s="50"/>
      <c r="B470" s="176" t="s">
        <v>754</v>
      </c>
      <c r="C470" s="185" t="s">
        <v>507</v>
      </c>
      <c r="D470" s="177">
        <v>0.736</v>
      </c>
      <c r="E470" s="405" t="s">
        <v>356</v>
      </c>
      <c r="F470" s="406"/>
      <c r="G470" s="406"/>
      <c r="H470" s="406"/>
      <c r="I470" s="406"/>
      <c r="J470" s="406"/>
      <c r="K470" s="406"/>
      <c r="L470" s="49" t="s">
        <v>986</v>
      </c>
    </row>
    <row r="471" spans="1:12" s="67" customFormat="1" ht="13.5" customHeight="1" thickBot="1">
      <c r="A471" s="13">
        <v>344</v>
      </c>
      <c r="B471" s="209" t="s">
        <v>757</v>
      </c>
      <c r="C471" s="351" t="s">
        <v>510</v>
      </c>
      <c r="D471" s="211">
        <v>20.1998</v>
      </c>
      <c r="E471" s="371">
        <v>5399.458560519359</v>
      </c>
      <c r="F471" s="296">
        <v>27.890823134204478</v>
      </c>
      <c r="G471" s="296">
        <v>71.39300034609619</v>
      </c>
      <c r="H471" s="296">
        <v>38.38673937607135</v>
      </c>
      <c r="I471" s="296">
        <v>38.5566032034946</v>
      </c>
      <c r="J471" s="296">
        <v>23.127531495563822</v>
      </c>
      <c r="K471" s="372">
        <v>5598.81325807479</v>
      </c>
      <c r="L471" s="43" t="s">
        <v>949</v>
      </c>
    </row>
    <row r="472" spans="1:12" s="67" customFormat="1" ht="13.5" customHeight="1" thickBot="1" thickTop="1">
      <c r="A472" s="17"/>
      <c r="B472" s="357"/>
      <c r="C472" s="261" t="s">
        <v>104</v>
      </c>
      <c r="D472" s="358">
        <f>SUM(D467:D471)-D469-D470</f>
        <v>62.8398</v>
      </c>
      <c r="E472" s="263"/>
      <c r="F472" s="263"/>
      <c r="G472" s="263"/>
      <c r="H472" s="263"/>
      <c r="I472" s="263"/>
      <c r="J472" s="263"/>
      <c r="K472" s="264"/>
      <c r="L472" s="39"/>
    </row>
    <row r="473" spans="1:12" s="67" customFormat="1" ht="15" customHeight="1" thickTop="1">
      <c r="A473" s="10">
        <v>345</v>
      </c>
      <c r="B473" s="188" t="s">
        <v>759</v>
      </c>
      <c r="C473" s="223" t="s">
        <v>511</v>
      </c>
      <c r="D473" s="173">
        <v>14.374</v>
      </c>
      <c r="E473" s="369">
        <v>889.35</v>
      </c>
      <c r="F473" s="115">
        <v>7.35</v>
      </c>
      <c r="G473" s="115">
        <v>15.75</v>
      </c>
      <c r="H473" s="115">
        <v>8.4</v>
      </c>
      <c r="I473" s="115">
        <v>5.25</v>
      </c>
      <c r="J473" s="115">
        <v>8.4</v>
      </c>
      <c r="K473" s="370">
        <v>934.5</v>
      </c>
      <c r="L473" s="6" t="s">
        <v>795</v>
      </c>
    </row>
    <row r="474" spans="1:12" s="67" customFormat="1" ht="13.5" customHeight="1">
      <c r="A474" s="11">
        <f>A473+1</f>
        <v>346</v>
      </c>
      <c r="B474" s="143" t="s">
        <v>760</v>
      </c>
      <c r="C474" s="186" t="s">
        <v>512</v>
      </c>
      <c r="D474" s="133">
        <v>14.643</v>
      </c>
      <c r="E474" s="258">
        <v>337.05</v>
      </c>
      <c r="F474" s="140">
        <v>4.2</v>
      </c>
      <c r="G474" s="140">
        <v>5.25</v>
      </c>
      <c r="H474" s="140">
        <v>2.1</v>
      </c>
      <c r="I474" s="140">
        <v>4.2</v>
      </c>
      <c r="J474" s="140">
        <v>2.1</v>
      </c>
      <c r="K474" s="259">
        <v>354.90000000000003</v>
      </c>
      <c r="L474" s="130" t="s">
        <v>795</v>
      </c>
    </row>
    <row r="475" spans="1:12" s="67" customFormat="1" ht="13.5" customHeight="1" thickBot="1">
      <c r="A475" s="13">
        <f>A474+1</f>
        <v>347</v>
      </c>
      <c r="B475" s="209" t="s">
        <v>761</v>
      </c>
      <c r="C475" s="351" t="s">
        <v>513</v>
      </c>
      <c r="D475" s="211">
        <v>20.69</v>
      </c>
      <c r="E475" s="371">
        <v>242</v>
      </c>
      <c r="F475" s="296">
        <v>0</v>
      </c>
      <c r="G475" s="296">
        <v>4</v>
      </c>
      <c r="H475" s="296">
        <v>2</v>
      </c>
      <c r="I475" s="296">
        <v>2</v>
      </c>
      <c r="J475" s="296">
        <v>0.72</v>
      </c>
      <c r="K475" s="372">
        <v>250</v>
      </c>
      <c r="L475" s="43" t="s">
        <v>950</v>
      </c>
    </row>
    <row r="476" spans="1:12" s="67" customFormat="1" ht="15" customHeight="1" thickBot="1" thickTop="1">
      <c r="A476" s="21"/>
      <c r="B476" s="381"/>
      <c r="C476" s="261" t="s">
        <v>105</v>
      </c>
      <c r="D476" s="293">
        <f>SUM(D473:D475)</f>
        <v>49.70700000000001</v>
      </c>
      <c r="E476" s="338"/>
      <c r="F476" s="338"/>
      <c r="G476" s="338"/>
      <c r="H476" s="338"/>
      <c r="I476" s="338"/>
      <c r="J476" s="338"/>
      <c r="K476" s="339"/>
      <c r="L476" s="285"/>
    </row>
    <row r="477" spans="1:12" s="67" customFormat="1" ht="13.5" customHeight="1" thickTop="1">
      <c r="A477" s="10">
        <f>A475+1</f>
        <v>348</v>
      </c>
      <c r="B477" s="188" t="s">
        <v>763</v>
      </c>
      <c r="C477" s="223" t="s">
        <v>514</v>
      </c>
      <c r="D477" s="173">
        <v>10.792</v>
      </c>
      <c r="E477" s="369">
        <v>2588.56</v>
      </c>
      <c r="F477" s="115">
        <v>15.75</v>
      </c>
      <c r="G477" s="115">
        <v>18.9</v>
      </c>
      <c r="H477" s="115">
        <v>13.65</v>
      </c>
      <c r="I477" s="115">
        <v>21</v>
      </c>
      <c r="J477" s="115">
        <v>47.25</v>
      </c>
      <c r="K477" s="370">
        <v>2705.11</v>
      </c>
      <c r="L477" s="6" t="s">
        <v>795</v>
      </c>
    </row>
    <row r="478" spans="1:12" s="67" customFormat="1" ht="13.5" customHeight="1" thickBot="1">
      <c r="A478" s="13">
        <f>A477+1</f>
        <v>349</v>
      </c>
      <c r="B478" s="209" t="s">
        <v>765</v>
      </c>
      <c r="C478" s="351" t="s">
        <v>515</v>
      </c>
      <c r="D478" s="211">
        <v>14.045</v>
      </c>
      <c r="E478" s="371">
        <v>348.14</v>
      </c>
      <c r="F478" s="296">
        <v>11.55</v>
      </c>
      <c r="G478" s="296">
        <v>25.2</v>
      </c>
      <c r="H478" s="296">
        <v>7.35</v>
      </c>
      <c r="I478" s="296">
        <v>0</v>
      </c>
      <c r="J478" s="296">
        <v>0</v>
      </c>
      <c r="K478" s="372">
        <v>392.24</v>
      </c>
      <c r="L478" s="5" t="s">
        <v>795</v>
      </c>
    </row>
    <row r="479" spans="1:12" s="67" customFormat="1" ht="13.5" customHeight="1" thickBot="1" thickTop="1">
      <c r="A479" s="21"/>
      <c r="B479" s="357"/>
      <c r="C479" s="167" t="s">
        <v>106</v>
      </c>
      <c r="D479" s="147">
        <f>SUM(D477:D478)</f>
        <v>24.837</v>
      </c>
      <c r="E479" s="263"/>
      <c r="F479" s="263"/>
      <c r="G479" s="263"/>
      <c r="H479" s="263"/>
      <c r="I479" s="263"/>
      <c r="J479" s="263"/>
      <c r="K479" s="264"/>
      <c r="L479" s="39"/>
    </row>
    <row r="480" spans="1:12" s="67" customFormat="1" ht="13.5" customHeight="1" thickTop="1">
      <c r="A480" s="10">
        <f>A478+1</f>
        <v>350</v>
      </c>
      <c r="B480" s="171" t="s">
        <v>766</v>
      </c>
      <c r="C480" s="382" t="s">
        <v>260</v>
      </c>
      <c r="D480" s="182">
        <v>13.68</v>
      </c>
      <c r="E480" s="215">
        <v>4891.109589041096</v>
      </c>
      <c r="F480" s="216">
        <v>181.83835616438355</v>
      </c>
      <c r="G480" s="216">
        <v>121.91780821917808</v>
      </c>
      <c r="H480" s="216">
        <v>156.14246575342466</v>
      </c>
      <c r="I480" s="216">
        <v>50.917808219178085</v>
      </c>
      <c r="J480" s="216">
        <v>329.4356164383562</v>
      </c>
      <c r="K480" s="235">
        <v>5731.361643835617</v>
      </c>
      <c r="L480" s="41" t="s">
        <v>951</v>
      </c>
    </row>
    <row r="481" spans="1:12" s="67" customFormat="1" ht="13.5" customHeight="1">
      <c r="A481" s="11">
        <f aca="true" t="shared" si="9" ref="A481:A493">A480+1</f>
        <v>351</v>
      </c>
      <c r="B481" s="123" t="s">
        <v>762</v>
      </c>
      <c r="C481" s="383" t="s">
        <v>261</v>
      </c>
      <c r="D481" s="125">
        <v>13.425</v>
      </c>
      <c r="E481" s="258">
        <v>2640.56</v>
      </c>
      <c r="F481" s="45">
        <v>55.08</v>
      </c>
      <c r="G481" s="45">
        <v>69.36</v>
      </c>
      <c r="H481" s="45">
        <v>62.22</v>
      </c>
      <c r="I481" s="45">
        <v>32.64</v>
      </c>
      <c r="J481" s="45">
        <v>170</v>
      </c>
      <c r="K481" s="46">
        <v>3029.8599999999997</v>
      </c>
      <c r="L481" s="130" t="s">
        <v>795</v>
      </c>
    </row>
    <row r="482" spans="1:12" s="67" customFormat="1" ht="13.5" customHeight="1">
      <c r="A482" s="11">
        <f t="shared" si="9"/>
        <v>352</v>
      </c>
      <c r="B482" s="143" t="s">
        <v>838</v>
      </c>
      <c r="C482" s="383" t="s">
        <v>1043</v>
      </c>
      <c r="D482" s="133">
        <v>9.366</v>
      </c>
      <c r="E482" s="258">
        <v>1298.96</v>
      </c>
      <c r="F482" s="45">
        <v>48.96</v>
      </c>
      <c r="G482" s="45">
        <v>61.2</v>
      </c>
      <c r="H482" s="45">
        <v>52.02</v>
      </c>
      <c r="I482" s="45">
        <v>32.64</v>
      </c>
      <c r="J482" s="45">
        <v>160</v>
      </c>
      <c r="K482" s="46">
        <v>1653.7800000000002</v>
      </c>
      <c r="L482" s="47" t="s">
        <v>795</v>
      </c>
    </row>
    <row r="483" spans="1:12" s="67" customFormat="1" ht="13.5" customHeight="1">
      <c r="A483" s="11">
        <f t="shared" si="9"/>
        <v>353</v>
      </c>
      <c r="B483" s="143" t="s">
        <v>767</v>
      </c>
      <c r="C483" s="383" t="s">
        <v>262</v>
      </c>
      <c r="D483" s="133">
        <v>1.765</v>
      </c>
      <c r="E483" s="258">
        <v>1252.48</v>
      </c>
      <c r="F483" s="45">
        <v>46.92</v>
      </c>
      <c r="G483" s="45">
        <v>59.16</v>
      </c>
      <c r="H483" s="45">
        <v>52.02</v>
      </c>
      <c r="I483" s="45">
        <v>32.64</v>
      </c>
      <c r="J483" s="45">
        <v>157</v>
      </c>
      <c r="K483" s="46">
        <v>1600.2200000000003</v>
      </c>
      <c r="L483" s="130" t="s">
        <v>795</v>
      </c>
    </row>
    <row r="484" spans="1:12" s="67" customFormat="1" ht="13.5" customHeight="1">
      <c r="A484" s="11">
        <f t="shared" si="9"/>
        <v>354</v>
      </c>
      <c r="B484" s="143" t="s">
        <v>768</v>
      </c>
      <c r="C484" s="383" t="s">
        <v>263</v>
      </c>
      <c r="D484" s="133">
        <v>16.082</v>
      </c>
      <c r="E484" s="258">
        <v>989.8791705886392</v>
      </c>
      <c r="F484" s="140">
        <v>32.908458736909786</v>
      </c>
      <c r="G484" s="140">
        <v>47.7309822218365</v>
      </c>
      <c r="H484" s="140">
        <v>37.50818355046725</v>
      </c>
      <c r="I484" s="140">
        <v>22.559343638974326</v>
      </c>
      <c r="J484" s="140">
        <v>133.6259558694704</v>
      </c>
      <c r="K484" s="259">
        <v>1264.2120946062973</v>
      </c>
      <c r="L484" s="40" t="s">
        <v>952</v>
      </c>
    </row>
    <row r="485" spans="1:12" s="67" customFormat="1" ht="13.5" customHeight="1">
      <c r="A485" s="11">
        <f t="shared" si="9"/>
        <v>355</v>
      </c>
      <c r="B485" s="143" t="s">
        <v>824</v>
      </c>
      <c r="C485" s="383" t="s">
        <v>823</v>
      </c>
      <c r="D485" s="133">
        <v>5.943</v>
      </c>
      <c r="E485" s="134">
        <v>1474.96</v>
      </c>
      <c r="F485" s="140">
        <v>40.8</v>
      </c>
      <c r="G485" s="140">
        <v>51</v>
      </c>
      <c r="H485" s="140">
        <v>44.88</v>
      </c>
      <c r="I485" s="140">
        <v>26.52</v>
      </c>
      <c r="J485" s="140">
        <v>137</v>
      </c>
      <c r="K485" s="259">
        <v>1775.16</v>
      </c>
      <c r="L485" s="47" t="s">
        <v>795</v>
      </c>
    </row>
    <row r="486" spans="1:12" s="67" customFormat="1" ht="13.5" customHeight="1">
      <c r="A486" s="11">
        <f t="shared" si="9"/>
        <v>356</v>
      </c>
      <c r="B486" s="143" t="s">
        <v>758</v>
      </c>
      <c r="C486" s="383" t="s">
        <v>264</v>
      </c>
      <c r="D486" s="133">
        <v>13.972</v>
      </c>
      <c r="E486" s="134">
        <v>1840.7890285714288</v>
      </c>
      <c r="F486" s="140">
        <v>41.354057142857144</v>
      </c>
      <c r="G486" s="140">
        <v>44.26148571428571</v>
      </c>
      <c r="H486" s="140">
        <v>45.16937142857143</v>
      </c>
      <c r="I486" s="140">
        <v>21.163885714285716</v>
      </c>
      <c r="J486" s="140">
        <v>131.84365714285713</v>
      </c>
      <c r="K486" s="259">
        <v>2124.581485714286</v>
      </c>
      <c r="L486" s="40" t="s">
        <v>953</v>
      </c>
    </row>
    <row r="487" spans="1:12" s="67" customFormat="1" ht="13.5" customHeight="1">
      <c r="A487" s="11">
        <f t="shared" si="9"/>
        <v>357</v>
      </c>
      <c r="B487" s="143" t="s">
        <v>764</v>
      </c>
      <c r="C487" s="383" t="s">
        <v>265</v>
      </c>
      <c r="D487" s="133">
        <v>4.581</v>
      </c>
      <c r="E487" s="258">
        <v>6076.14</v>
      </c>
      <c r="F487" s="140">
        <v>60.18</v>
      </c>
      <c r="G487" s="140">
        <v>106.05</v>
      </c>
      <c r="H487" s="140">
        <v>98.98</v>
      </c>
      <c r="I487" s="140">
        <v>42.84</v>
      </c>
      <c r="J487" s="140">
        <v>145</v>
      </c>
      <c r="K487" s="259">
        <v>6529.1900000000005</v>
      </c>
      <c r="L487" s="130" t="s">
        <v>795</v>
      </c>
    </row>
    <row r="488" spans="1:12" s="67" customFormat="1" ht="13.5" customHeight="1">
      <c r="A488" s="11">
        <f t="shared" si="9"/>
        <v>358</v>
      </c>
      <c r="B488" s="143" t="s">
        <v>769</v>
      </c>
      <c r="C488" s="383" t="s">
        <v>266</v>
      </c>
      <c r="D488" s="133">
        <v>2.237</v>
      </c>
      <c r="E488" s="258">
        <v>5141.82</v>
      </c>
      <c r="F488" s="140">
        <v>49.98</v>
      </c>
      <c r="G488" s="140">
        <v>89.89</v>
      </c>
      <c r="H488" s="140">
        <v>83.83</v>
      </c>
      <c r="I488" s="140">
        <v>36.72</v>
      </c>
      <c r="J488" s="140">
        <v>123</v>
      </c>
      <c r="K488" s="259">
        <v>5525.24</v>
      </c>
      <c r="L488" s="130" t="s">
        <v>795</v>
      </c>
    </row>
    <row r="489" spans="1:12" s="67" customFormat="1" ht="13.5" customHeight="1">
      <c r="A489" s="11">
        <f t="shared" si="9"/>
        <v>359</v>
      </c>
      <c r="B489" s="143" t="s">
        <v>770</v>
      </c>
      <c r="C489" s="383" t="s">
        <v>267</v>
      </c>
      <c r="D489" s="133">
        <v>8.995</v>
      </c>
      <c r="E489" s="134">
        <v>4885.18</v>
      </c>
      <c r="F489" s="140">
        <v>46.92</v>
      </c>
      <c r="G489" s="140">
        <v>86.86</v>
      </c>
      <c r="H489" s="140">
        <v>61.61</v>
      </c>
      <c r="I489" s="140">
        <v>33.66</v>
      </c>
      <c r="J489" s="140">
        <v>106</v>
      </c>
      <c r="K489" s="259">
        <v>5220.2300000000005</v>
      </c>
      <c r="L489" s="47" t="s">
        <v>795</v>
      </c>
    </row>
    <row r="490" spans="1:12" s="67" customFormat="1" ht="13.5" customHeight="1">
      <c r="A490" s="11">
        <f t="shared" si="9"/>
        <v>360</v>
      </c>
      <c r="B490" s="143" t="s">
        <v>771</v>
      </c>
      <c r="C490" s="383" t="s">
        <v>268</v>
      </c>
      <c r="D490" s="133">
        <v>2.503</v>
      </c>
      <c r="E490" s="258">
        <v>4667.02</v>
      </c>
      <c r="F490" s="140">
        <v>43.86</v>
      </c>
      <c r="G490" s="140">
        <v>83.83</v>
      </c>
      <c r="H490" s="140">
        <v>42.42</v>
      </c>
      <c r="I490" s="140">
        <v>30.6</v>
      </c>
      <c r="J490" s="140">
        <v>90</v>
      </c>
      <c r="K490" s="259">
        <v>4957.7300000000005</v>
      </c>
      <c r="L490" s="130" t="s">
        <v>795</v>
      </c>
    </row>
    <row r="491" spans="1:12" s="75" customFormat="1" ht="15" customHeight="1">
      <c r="A491" s="11">
        <f t="shared" si="9"/>
        <v>361</v>
      </c>
      <c r="B491" s="143" t="s">
        <v>772</v>
      </c>
      <c r="C491" s="383" t="s">
        <v>269</v>
      </c>
      <c r="D491" s="133">
        <v>3.277</v>
      </c>
      <c r="E491" s="134">
        <v>3430</v>
      </c>
      <c r="F491" s="140">
        <v>32</v>
      </c>
      <c r="G491" s="140">
        <v>58</v>
      </c>
      <c r="H491" s="140">
        <v>36</v>
      </c>
      <c r="I491" s="140">
        <v>28</v>
      </c>
      <c r="J491" s="140">
        <v>64.58</v>
      </c>
      <c r="K491" s="259">
        <v>3648</v>
      </c>
      <c r="L491" s="40" t="s">
        <v>954</v>
      </c>
    </row>
    <row r="492" spans="1:12" s="76" customFormat="1" ht="13.5" customHeight="1">
      <c r="A492" s="11">
        <f t="shared" si="9"/>
        <v>362</v>
      </c>
      <c r="B492" s="143" t="s">
        <v>773</v>
      </c>
      <c r="C492" s="383" t="s">
        <v>270</v>
      </c>
      <c r="D492" s="133">
        <v>19.984</v>
      </c>
      <c r="E492" s="134">
        <v>2203.2</v>
      </c>
      <c r="F492" s="140">
        <v>22.44</v>
      </c>
      <c r="G492" s="140">
        <v>40.4</v>
      </c>
      <c r="H492" s="140">
        <v>31.31</v>
      </c>
      <c r="I492" s="140">
        <v>26.52</v>
      </c>
      <c r="J492" s="140">
        <v>39</v>
      </c>
      <c r="K492" s="259">
        <v>2362.87</v>
      </c>
      <c r="L492" s="47" t="s">
        <v>795</v>
      </c>
    </row>
    <row r="493" spans="1:12" s="77" customFormat="1" ht="13.5" customHeight="1" thickBot="1">
      <c r="A493" s="13">
        <f t="shared" si="9"/>
        <v>363</v>
      </c>
      <c r="B493" s="209" t="s">
        <v>774</v>
      </c>
      <c r="C493" s="384" t="s">
        <v>674</v>
      </c>
      <c r="D493" s="211">
        <v>4.796</v>
      </c>
      <c r="E493" s="295">
        <v>1349.46</v>
      </c>
      <c r="F493" s="296">
        <v>14.28</v>
      </c>
      <c r="G493" s="296">
        <v>24.24</v>
      </c>
      <c r="H493" s="296">
        <v>31.31</v>
      </c>
      <c r="I493" s="296">
        <v>28.56</v>
      </c>
      <c r="J493" s="296">
        <v>20</v>
      </c>
      <c r="K493" s="372">
        <v>1467.85</v>
      </c>
      <c r="L493" s="5" t="s">
        <v>795</v>
      </c>
    </row>
    <row r="494" spans="1:12" s="77" customFormat="1" ht="13.5" customHeight="1" thickBot="1" thickTop="1">
      <c r="A494" s="21"/>
      <c r="B494" s="357"/>
      <c r="C494" s="361" t="s">
        <v>107</v>
      </c>
      <c r="D494" s="358">
        <f>SUM(D480:D493)</f>
        <v>120.60600000000001</v>
      </c>
      <c r="E494" s="263"/>
      <c r="F494" s="263"/>
      <c r="G494" s="263"/>
      <c r="H494" s="263"/>
      <c r="I494" s="263"/>
      <c r="J494" s="263"/>
      <c r="K494" s="264"/>
      <c r="L494" s="7"/>
    </row>
    <row r="495" spans="1:12" s="77" customFormat="1" ht="13.5" customHeight="1" thickTop="1">
      <c r="A495" s="10">
        <f>A493+1</f>
        <v>364</v>
      </c>
      <c r="B495" s="188" t="s">
        <v>751</v>
      </c>
      <c r="C495" s="385" t="s">
        <v>278</v>
      </c>
      <c r="D495" s="173">
        <v>2.033</v>
      </c>
      <c r="E495" s="369">
        <v>1290.45</v>
      </c>
      <c r="F495" s="115">
        <v>7.14</v>
      </c>
      <c r="G495" s="115">
        <v>29.29</v>
      </c>
      <c r="H495" s="115">
        <v>30.3</v>
      </c>
      <c r="I495" s="115">
        <v>36.72</v>
      </c>
      <c r="J495" s="115">
        <v>83.2</v>
      </c>
      <c r="K495" s="370">
        <v>1477.1000000000001</v>
      </c>
      <c r="L495" s="6" t="s">
        <v>795</v>
      </c>
    </row>
    <row r="496" spans="1:12" s="77" customFormat="1" ht="13.5" customHeight="1">
      <c r="A496" s="11">
        <f aca="true" t="shared" si="10" ref="A496:A503">A495+1</f>
        <v>365</v>
      </c>
      <c r="B496" s="143" t="s">
        <v>775</v>
      </c>
      <c r="C496" s="308" t="s">
        <v>279</v>
      </c>
      <c r="D496" s="133">
        <v>21.46</v>
      </c>
      <c r="E496" s="258">
        <v>1461.2894826995548</v>
      </c>
      <c r="F496" s="140">
        <v>60.30832476875643</v>
      </c>
      <c r="G496" s="140">
        <v>35.96848235697156</v>
      </c>
      <c r="H496" s="140">
        <v>47.243576567317575</v>
      </c>
      <c r="I496" s="140">
        <v>63.79993148338472</v>
      </c>
      <c r="J496" s="140">
        <v>87.00513874614593</v>
      </c>
      <c r="K496" s="259">
        <v>1755.6149366221312</v>
      </c>
      <c r="L496" s="40" t="s">
        <v>955</v>
      </c>
    </row>
    <row r="497" spans="1:12" s="77" customFormat="1" ht="13.5" customHeight="1">
      <c r="A497" s="11">
        <f t="shared" si="10"/>
        <v>366</v>
      </c>
      <c r="B497" s="143" t="s">
        <v>825</v>
      </c>
      <c r="C497" s="308" t="s">
        <v>1044</v>
      </c>
      <c r="D497" s="133">
        <v>9.992</v>
      </c>
      <c r="E497" s="258">
        <v>1902.2391776127924</v>
      </c>
      <c r="F497" s="140">
        <v>59.46133637921188</v>
      </c>
      <c r="G497" s="140">
        <v>41.653912050257</v>
      </c>
      <c r="H497" s="140">
        <v>49.30211307824101</v>
      </c>
      <c r="I497" s="140">
        <v>50.92769845802399</v>
      </c>
      <c r="J497" s="140">
        <v>87.35396916047974</v>
      </c>
      <c r="K497" s="259">
        <v>2190.9382067390056</v>
      </c>
      <c r="L497" s="40" t="s">
        <v>956</v>
      </c>
    </row>
    <row r="498" spans="1:12" s="77" customFormat="1" ht="13.5" customHeight="1">
      <c r="A498" s="11">
        <f t="shared" si="10"/>
        <v>367</v>
      </c>
      <c r="B498" s="143" t="s">
        <v>799</v>
      </c>
      <c r="C498" s="308" t="s">
        <v>828</v>
      </c>
      <c r="D498" s="133">
        <v>25.067</v>
      </c>
      <c r="E498" s="258">
        <v>1017.4629991943837</v>
      </c>
      <c r="F498" s="140">
        <v>29.410979399240418</v>
      </c>
      <c r="G498" s="140">
        <v>25.01921970307285</v>
      </c>
      <c r="H498" s="140">
        <v>20.06951317758085</v>
      </c>
      <c r="I498" s="140">
        <v>19.807112441017377</v>
      </c>
      <c r="J498" s="140">
        <v>30.39705374611578</v>
      </c>
      <c r="K498" s="259">
        <v>1142.1668776614108</v>
      </c>
      <c r="L498" s="40" t="s">
        <v>957</v>
      </c>
    </row>
    <row r="499" spans="1:12" s="77" customFormat="1" ht="13.5" customHeight="1">
      <c r="A499" s="11">
        <f t="shared" si="10"/>
        <v>368</v>
      </c>
      <c r="B499" s="143" t="s">
        <v>826</v>
      </c>
      <c r="C499" s="308" t="s">
        <v>829</v>
      </c>
      <c r="D499" s="133">
        <v>3.559</v>
      </c>
      <c r="E499" s="134">
        <v>2757.24</v>
      </c>
      <c r="F499" s="222">
        <v>23.46</v>
      </c>
      <c r="G499" s="222">
        <v>33.33</v>
      </c>
      <c r="H499" s="222">
        <v>21.21</v>
      </c>
      <c r="I499" s="222">
        <v>21.42</v>
      </c>
      <c r="J499" s="222">
        <v>140</v>
      </c>
      <c r="K499" s="139">
        <v>2996.66</v>
      </c>
      <c r="L499" s="47" t="s">
        <v>795</v>
      </c>
    </row>
    <row r="500" spans="1:12" s="77" customFormat="1" ht="13.5" customHeight="1">
      <c r="A500" s="11">
        <f t="shared" si="10"/>
        <v>369</v>
      </c>
      <c r="B500" s="143" t="s">
        <v>827</v>
      </c>
      <c r="C500" s="308" t="s">
        <v>830</v>
      </c>
      <c r="D500" s="133">
        <v>6.316</v>
      </c>
      <c r="E500" s="142">
        <v>3516.228845495032</v>
      </c>
      <c r="F500" s="222">
        <v>34.35423090099349</v>
      </c>
      <c r="G500" s="222">
        <v>58.436450839328536</v>
      </c>
      <c r="H500" s="222">
        <v>35.173689619732784</v>
      </c>
      <c r="I500" s="222">
        <v>34.83110654333676</v>
      </c>
      <c r="J500" s="222">
        <v>206.12264474134977</v>
      </c>
      <c r="K500" s="139">
        <v>3885.1469681397734</v>
      </c>
      <c r="L500" s="480" t="s">
        <v>958</v>
      </c>
    </row>
    <row r="501" spans="1:12" s="77" customFormat="1" ht="15" customHeight="1">
      <c r="A501" s="11">
        <f t="shared" si="10"/>
        <v>370</v>
      </c>
      <c r="B501" s="143" t="s">
        <v>378</v>
      </c>
      <c r="C501" s="308" t="s">
        <v>831</v>
      </c>
      <c r="D501" s="133">
        <v>8.243</v>
      </c>
      <c r="E501" s="134">
        <v>2735.64</v>
      </c>
      <c r="F501" s="222">
        <v>26.52</v>
      </c>
      <c r="G501" s="222">
        <v>34.34</v>
      </c>
      <c r="H501" s="222">
        <v>27.27</v>
      </c>
      <c r="I501" s="222">
        <v>28.56</v>
      </c>
      <c r="J501" s="222">
        <v>223</v>
      </c>
      <c r="K501" s="139">
        <v>3075.33</v>
      </c>
      <c r="L501" s="47" t="s">
        <v>795</v>
      </c>
    </row>
    <row r="502" spans="1:12" s="77" customFormat="1" ht="15" customHeight="1">
      <c r="A502" s="11">
        <f t="shared" si="10"/>
        <v>371</v>
      </c>
      <c r="B502" s="123" t="s">
        <v>776</v>
      </c>
      <c r="C502" s="376" t="s">
        <v>280</v>
      </c>
      <c r="D502" s="125">
        <v>9.584</v>
      </c>
      <c r="E502" s="258">
        <v>1799.6</v>
      </c>
      <c r="F502" s="222">
        <v>22.44</v>
      </c>
      <c r="G502" s="222">
        <v>16.16</v>
      </c>
      <c r="H502" s="222">
        <v>14.14</v>
      </c>
      <c r="I502" s="222">
        <v>7.14</v>
      </c>
      <c r="J502" s="222">
        <v>231</v>
      </c>
      <c r="K502" s="139">
        <v>2090.48</v>
      </c>
      <c r="L502" s="130" t="s">
        <v>795</v>
      </c>
    </row>
    <row r="503" spans="1:12" s="77" customFormat="1" ht="15" customHeight="1" thickBot="1">
      <c r="A503" s="13">
        <f t="shared" si="10"/>
        <v>372</v>
      </c>
      <c r="B503" s="144" t="s">
        <v>777</v>
      </c>
      <c r="C503" s="386" t="s">
        <v>281</v>
      </c>
      <c r="D503" s="179">
        <v>5.177</v>
      </c>
      <c r="E503" s="206">
        <v>1443.3882352941177</v>
      </c>
      <c r="F503" s="207">
        <v>19.687949743003998</v>
      </c>
      <c r="G503" s="207">
        <v>13.487150199885779</v>
      </c>
      <c r="H503" s="207">
        <v>11.820445459737293</v>
      </c>
      <c r="I503" s="207">
        <v>3.873443746430611</v>
      </c>
      <c r="J503" s="207">
        <v>241.60365505425472</v>
      </c>
      <c r="K503" s="208">
        <v>1733.8608794974302</v>
      </c>
      <c r="L503" s="43" t="s">
        <v>959</v>
      </c>
    </row>
    <row r="504" spans="1:12" s="79" customFormat="1" ht="15" customHeight="1" thickTop="1">
      <c r="A504" s="22"/>
      <c r="B504" s="357"/>
      <c r="C504" s="387"/>
      <c r="D504" s="358">
        <f>SUM(D495:D503)</f>
        <v>91.43099999999998</v>
      </c>
      <c r="E504" s="263"/>
      <c r="F504" s="263"/>
      <c r="G504" s="263"/>
      <c r="H504" s="263"/>
      <c r="I504" s="263"/>
      <c r="J504" s="263"/>
      <c r="K504" s="264"/>
      <c r="L504" s="7"/>
    </row>
    <row r="505" spans="1:12" s="79" customFormat="1" ht="15" customHeight="1">
      <c r="A505" s="22"/>
      <c r="B505" s="398" t="s">
        <v>800</v>
      </c>
      <c r="C505" s="361"/>
      <c r="D505" s="358"/>
      <c r="E505" s="263"/>
      <c r="F505" s="263"/>
      <c r="G505" s="263"/>
      <c r="H505" s="263"/>
      <c r="I505" s="263"/>
      <c r="J505" s="263"/>
      <c r="K505" s="264"/>
      <c r="L505" s="7"/>
    </row>
    <row r="506" spans="1:12" s="81" customFormat="1" ht="15" customHeight="1">
      <c r="A506" s="3"/>
      <c r="B506" s="399" t="s">
        <v>520</v>
      </c>
      <c r="C506" s="400" t="s">
        <v>801</v>
      </c>
      <c r="D506" s="80"/>
      <c r="E506" s="93"/>
      <c r="F506" s="93"/>
      <c r="G506" s="93"/>
      <c r="H506" s="93"/>
      <c r="I506" s="93"/>
      <c r="J506" s="93"/>
      <c r="K506" s="94"/>
      <c r="L506" s="2"/>
    </row>
    <row r="507" spans="1:12" s="81" customFormat="1" ht="15" customHeight="1">
      <c r="A507" s="3"/>
      <c r="B507" s="399" t="s">
        <v>521</v>
      </c>
      <c r="C507" s="400" t="s">
        <v>802</v>
      </c>
      <c r="D507" s="80"/>
      <c r="E507" s="93"/>
      <c r="F507" s="93"/>
      <c r="G507" s="93"/>
      <c r="H507" s="93"/>
      <c r="I507" s="93"/>
      <c r="J507" s="93"/>
      <c r="K507" s="94"/>
      <c r="L507" s="2"/>
    </row>
    <row r="508" spans="1:12" s="81" customFormat="1" ht="15" customHeight="1">
      <c r="A508" s="3"/>
      <c r="B508" s="399" t="s">
        <v>522</v>
      </c>
      <c r="C508" s="400" t="s">
        <v>803</v>
      </c>
      <c r="D508" s="80"/>
      <c r="E508" s="93"/>
      <c r="F508" s="93"/>
      <c r="G508" s="93"/>
      <c r="H508" s="93"/>
      <c r="I508" s="93"/>
      <c r="J508" s="93"/>
      <c r="K508" s="94"/>
      <c r="L508" s="2"/>
    </row>
    <row r="509" spans="1:12" s="81" customFormat="1" ht="15" customHeight="1">
      <c r="A509" s="3"/>
      <c r="B509" s="399" t="s">
        <v>523</v>
      </c>
      <c r="C509" s="400" t="s">
        <v>804</v>
      </c>
      <c r="D509" s="80"/>
      <c r="E509" s="93"/>
      <c r="F509" s="93"/>
      <c r="G509" s="93"/>
      <c r="H509" s="93"/>
      <c r="I509" s="93"/>
      <c r="J509" s="93"/>
      <c r="K509" s="94"/>
      <c r="L509" s="2"/>
    </row>
    <row r="510" spans="1:12" s="81" customFormat="1" ht="16.5">
      <c r="A510" s="3"/>
      <c r="B510" s="399" t="s">
        <v>524</v>
      </c>
      <c r="C510" s="400" t="s">
        <v>805</v>
      </c>
      <c r="D510" s="80"/>
      <c r="E510" s="93"/>
      <c r="F510" s="93"/>
      <c r="G510" s="93"/>
      <c r="H510" s="93"/>
      <c r="I510" s="93"/>
      <c r="J510" s="93"/>
      <c r="K510" s="94"/>
      <c r="L510" s="2"/>
    </row>
    <row r="511" spans="1:12" s="81" customFormat="1" ht="16.5">
      <c r="A511" s="3"/>
      <c r="B511" s="399" t="s">
        <v>525</v>
      </c>
      <c r="C511" s="400" t="s">
        <v>806</v>
      </c>
      <c r="D511" s="80"/>
      <c r="E511" s="93"/>
      <c r="F511" s="93"/>
      <c r="G511" s="93"/>
      <c r="H511" s="93"/>
      <c r="I511" s="93"/>
      <c r="J511" s="93"/>
      <c r="K511" s="94"/>
      <c r="L511" s="2"/>
    </row>
    <row r="512" spans="1:12" s="81" customFormat="1" ht="16.5">
      <c r="A512" s="3"/>
      <c r="B512" s="1" t="s">
        <v>807</v>
      </c>
      <c r="C512" s="400" t="s">
        <v>808</v>
      </c>
      <c r="D512" s="80"/>
      <c r="E512" s="93"/>
      <c r="F512" s="93"/>
      <c r="G512" s="93"/>
      <c r="H512" s="93"/>
      <c r="I512" s="93"/>
      <c r="J512" s="93"/>
      <c r="K512" s="94"/>
      <c r="L512" s="2"/>
    </row>
    <row r="513" spans="1:12" s="81" customFormat="1" ht="16.5">
      <c r="A513" s="3"/>
      <c r="B513" s="58" t="s">
        <v>994</v>
      </c>
      <c r="C513" s="59" t="s">
        <v>995</v>
      </c>
      <c r="D513" s="80"/>
      <c r="E513" s="93"/>
      <c r="F513" s="93"/>
      <c r="G513" s="93"/>
      <c r="H513" s="93"/>
      <c r="I513" s="93"/>
      <c r="J513" s="93"/>
      <c r="K513" s="94"/>
      <c r="L513" s="2"/>
    </row>
    <row r="514" spans="1:12" s="81" customFormat="1" ht="16.5">
      <c r="A514" s="3"/>
      <c r="B514" s="56" t="s">
        <v>987</v>
      </c>
      <c r="C514" s="400" t="s">
        <v>988</v>
      </c>
      <c r="D514" s="80"/>
      <c r="E514" s="93"/>
      <c r="F514" s="93"/>
      <c r="G514" s="93"/>
      <c r="H514" s="93"/>
      <c r="I514" s="93"/>
      <c r="J514" s="93"/>
      <c r="K514" s="94"/>
      <c r="L514" s="2"/>
    </row>
    <row r="515" spans="1:12" s="81" customFormat="1" ht="16.5">
      <c r="A515" s="3"/>
      <c r="B515" s="2" t="s">
        <v>795</v>
      </c>
      <c r="C515" s="400" t="s">
        <v>809</v>
      </c>
      <c r="D515" s="80"/>
      <c r="E515" s="93"/>
      <c r="F515" s="93"/>
      <c r="G515" s="93"/>
      <c r="H515" s="93"/>
      <c r="I515" s="93"/>
      <c r="J515" s="93"/>
      <c r="K515" s="94"/>
      <c r="L515" s="2"/>
    </row>
    <row r="516" spans="1:12" s="81" customFormat="1" ht="16.5">
      <c r="A516" s="3"/>
      <c r="B516" s="401" t="s">
        <v>811</v>
      </c>
      <c r="C516" s="402" t="s">
        <v>989</v>
      </c>
      <c r="D516" s="80"/>
      <c r="E516" s="93"/>
      <c r="F516" s="93"/>
      <c r="G516" s="93"/>
      <c r="H516" s="93"/>
      <c r="I516" s="93"/>
      <c r="J516" s="93"/>
      <c r="K516" s="94"/>
      <c r="L516" s="2"/>
    </row>
    <row r="517" spans="1:12" s="81" customFormat="1" ht="16.5">
      <c r="A517" s="23"/>
      <c r="D517" s="80"/>
      <c r="E517" s="93"/>
      <c r="F517" s="93"/>
      <c r="G517" s="93"/>
      <c r="H517" s="93"/>
      <c r="I517" s="93"/>
      <c r="J517" s="93"/>
      <c r="K517" s="94"/>
      <c r="L517" s="2"/>
    </row>
    <row r="518" spans="1:12" s="84" customFormat="1" ht="15" customHeight="1">
      <c r="A518" s="21"/>
      <c r="B518" s="82"/>
      <c r="C518" s="83"/>
      <c r="D518" s="78"/>
      <c r="E518" s="95"/>
      <c r="F518" s="95"/>
      <c r="G518" s="95"/>
      <c r="H518" s="95"/>
      <c r="I518" s="95"/>
      <c r="J518" s="95"/>
      <c r="K518" s="96"/>
      <c r="L518" s="8"/>
    </row>
    <row r="519" spans="1:12" s="81" customFormat="1" ht="15" customHeight="1">
      <c r="A519" s="24"/>
      <c r="B519" s="85"/>
      <c r="C519" s="86"/>
      <c r="D519" s="80"/>
      <c r="E519" s="87"/>
      <c r="F519" s="87"/>
      <c r="G519" s="87"/>
      <c r="H519" s="87"/>
      <c r="I519" s="87"/>
      <c r="J519" s="87"/>
      <c r="K519" s="88"/>
      <c r="L519" s="2"/>
    </row>
  </sheetData>
  <sheetProtection/>
  <mergeCells count="99">
    <mergeCell ref="E470:K470"/>
    <mergeCell ref="E293:K293"/>
    <mergeCell ref="E296:K296"/>
    <mergeCell ref="E300:K300"/>
    <mergeCell ref="E410:K410"/>
    <mergeCell ref="E413:K413"/>
    <mergeCell ref="E180:K180"/>
    <mergeCell ref="E189:K189"/>
    <mergeCell ref="E455:K455"/>
    <mergeCell ref="E463:K463"/>
    <mergeCell ref="E464:K464"/>
    <mergeCell ref="E469:K469"/>
    <mergeCell ref="E113:K113"/>
    <mergeCell ref="E115:K115"/>
    <mergeCell ref="E434:K434"/>
    <mergeCell ref="E117:K117"/>
    <mergeCell ref="E123:K123"/>
    <mergeCell ref="E145:K145"/>
    <mergeCell ref="E254:K254"/>
    <mergeCell ref="E256:K256"/>
    <mergeCell ref="E260:K260"/>
    <mergeCell ref="E163:K163"/>
    <mergeCell ref="E82:K82"/>
    <mergeCell ref="E89:K89"/>
    <mergeCell ref="E94:K94"/>
    <mergeCell ref="E102:K102"/>
    <mergeCell ref="E105:K105"/>
    <mergeCell ref="E107:K107"/>
    <mergeCell ref="E37:K37"/>
    <mergeCell ref="A6:A7"/>
    <mergeCell ref="B6:B7"/>
    <mergeCell ref="C6:C7"/>
    <mergeCell ref="D6:D7"/>
    <mergeCell ref="E45:K45"/>
    <mergeCell ref="E26:K26"/>
    <mergeCell ref="E27:K27"/>
    <mergeCell ref="E33:K33"/>
    <mergeCell ref="A1:L1"/>
    <mergeCell ref="A2:L2"/>
    <mergeCell ref="A3:L3"/>
    <mergeCell ref="A4:L4"/>
    <mergeCell ref="L6:L7"/>
    <mergeCell ref="E6:K6"/>
    <mergeCell ref="E14:K14"/>
    <mergeCell ref="E17:K17"/>
    <mergeCell ref="E21:K21"/>
    <mergeCell ref="E23:K23"/>
    <mergeCell ref="E25:K25"/>
    <mergeCell ref="E38:K38"/>
    <mergeCell ref="C40:K40"/>
    <mergeCell ref="E41:K41"/>
    <mergeCell ref="B43:L43"/>
    <mergeCell ref="E74:K74"/>
    <mergeCell ref="E92:K92"/>
    <mergeCell ref="E44:K44"/>
    <mergeCell ref="E60:K60"/>
    <mergeCell ref="E66:K66"/>
    <mergeCell ref="E75:K75"/>
    <mergeCell ref="E204:K204"/>
    <mergeCell ref="E207:K207"/>
    <mergeCell ref="E213:K213"/>
    <mergeCell ref="E218:K218"/>
    <mergeCell ref="E219:K219"/>
    <mergeCell ref="E229:K229"/>
    <mergeCell ref="E234:K234"/>
    <mergeCell ref="E235:K235"/>
    <mergeCell ref="E237:K237"/>
    <mergeCell ref="E240:K240"/>
    <mergeCell ref="E241:K241"/>
    <mergeCell ref="E243:K243"/>
    <mergeCell ref="E291:K291"/>
    <mergeCell ref="E262:K262"/>
    <mergeCell ref="E267:K267"/>
    <mergeCell ref="E290:K290"/>
    <mergeCell ref="E297:K297"/>
    <mergeCell ref="E308:K308"/>
    <mergeCell ref="E309:K309"/>
    <mergeCell ref="E310:K310"/>
    <mergeCell ref="E318:K318"/>
    <mergeCell ref="E319:K319"/>
    <mergeCell ref="E326:K326"/>
    <mergeCell ref="E328:K328"/>
    <mergeCell ref="E408:K408"/>
    <mergeCell ref="E329:K329"/>
    <mergeCell ref="E332:K332"/>
    <mergeCell ref="E335:K335"/>
    <mergeCell ref="E339:K339"/>
    <mergeCell ref="E340:K340"/>
    <mergeCell ref="E349:K349"/>
    <mergeCell ref="E448:K448"/>
    <mergeCell ref="E449:K449"/>
    <mergeCell ref="E454:K454"/>
    <mergeCell ref="E28:K28"/>
    <mergeCell ref="E29:K29"/>
    <mergeCell ref="E351:K351"/>
    <mergeCell ref="E365:K365"/>
    <mergeCell ref="E392:K392"/>
    <mergeCell ref="E394:K394"/>
    <mergeCell ref="E401:K401"/>
  </mergeCells>
  <printOptions horizontalCentered="1"/>
  <pageMargins left="0.5905511811023623" right="0.3937007874015748" top="0.7874015748031497" bottom="0.6692913385826772" header="0.11811023622047245" footer="0.11811023622047245"/>
  <pageSetup horizontalDpi="600" verticalDpi="600" orientation="portrait" paperSize="9" scale="66" r:id="rId1"/>
  <rowBreaks count="7" manualBreakCount="7">
    <brk id="78" min="1" max="11" man="1"/>
    <brk id="149" min="1" max="11" man="1"/>
    <brk id="218" min="1" max="11" man="1"/>
    <brk id="286" min="1" max="11" man="1"/>
    <brk id="355" min="1" max="11" man="1"/>
    <brk id="426" min="1" max="11" man="1"/>
    <brk id="49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 Petrovic</dc:creator>
  <cp:keywords/>
  <dc:description/>
  <cp:lastModifiedBy>Ivana Andrijanic</cp:lastModifiedBy>
  <cp:lastPrinted>2023-05-24T12:06:52Z</cp:lastPrinted>
  <dcterms:created xsi:type="dcterms:W3CDTF">2016-03-22T08:33:58Z</dcterms:created>
  <dcterms:modified xsi:type="dcterms:W3CDTF">2024-06-04T11:30:20Z</dcterms:modified>
  <cp:category/>
  <cp:version/>
  <cp:contentType/>
  <cp:contentStatus/>
</cp:coreProperties>
</file>